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6.4.45\zaisei\財政①\公営企業\R06\070122 （〆131）公営企業に係る経営比較分析表(R5決算)の分析等について（依頼）\07 津久見市\"/>
    </mc:Choice>
  </mc:AlternateContent>
  <workbookProtection workbookAlgorithmName="SHA-512" workbookHashValue="6kJ1q+uFGcwyCAe8JTMJt/XSfSHNanv7+I8uO/h3d9yvHlt/cANfHLbMz0cAoynxbY/Vp815wbbglkQXzgWiZw==" workbookSaltValue="tImsY3Ck9ReuBPuzvvQl9Q==" workbookSpinCount="100000" lockStructure="1"/>
  <bookViews>
    <workbookView xWindow="0" yWindow="0" windowWidth="28800" windowHeight="12408"/>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<sst xmlns="http://schemas.openxmlformats.org/spreadsheetml/2006/main" count="228" uniqueCount="113">
  <si>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</si>
  <si>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</si>
  <si>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</si>
  <si>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</si>
  <si>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</si>
  <si>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</si>
  <si>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</si>
  <si>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</si>
  <si>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</si>
  <si>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</si>
  <si>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</si>
  <si>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</si>
  <si>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</si>
  <si>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</si>
  <si>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</si>
  <si>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</si>
  <si>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</si>
  <si>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</si>
  <si>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</si>
  <si>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</si>
  <si>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</si>
  <si>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</si>
  <si>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</si>
  <si>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</si>
  <si>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</si>
  <si>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</si>
  <si>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</si>
  <si>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</si>
  <si>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</si>
  <si>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</si>
  <si>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</si>
  <si>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</si>
  <si>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</si>
  <si>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</si>
  <si>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</si>
  <si>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</si>
  <si>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</si>
  <si>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</si>
  <si>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</si>
  <si>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</si>
  <si>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</si>
  <si>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</si>
  <si>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</si>
  <si>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</si>
  <si>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</si>
  <si>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</si>
  <si>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</si>
  <si>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</si>
  <si>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</si>
  <si>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</si>
  <si>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</si>
  <si>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</si>
  <si>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</si>
  <si>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</si>
  <si>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</si>
  <si>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</si>
  <si>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</si>
  <si>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</si>
  <si>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</si>
  <si>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</si>
  <si>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</si>
  <si>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</si>
  <si>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</si>
  <si>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</si>
  <si>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</si>
  <si>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</si>
  <si>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</si>
  <si>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</si>
  <si>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</si>
  <si>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</si>
  <si>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</si>
  <si>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</si>
  <si>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</si>
  <si>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</si>
  <si>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</si>
  <si>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</si>
  <si>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</si>
  <si>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</si>
  <si>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</si>
  <si>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</si>
  <si>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</si>
  <si>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</si>
  <si>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</si>
  <si>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</si>
  <si>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</si>
  <si>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</si>
  <si>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</si>
  <si>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</si>
  <si>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</si>
  <si>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</si>
  <si>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</si>
  <si>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</si>
  <si>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</si>
  <si>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</si>
  <si>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</si>
  <si>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水道事業</t>
  </si>
  <si>
    <t>末端給水事業</t>
  </si>
  <si>
    <t>A7</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</si>
  <si>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</si>
  <si>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</si>
  <si>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</si>
  <si>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</si>
  <si>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</si>
  <si>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</si>
  <si>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</si>
  <si>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</si>
  <si>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</si>
  <si>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</si>
  <si>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</si>
  <si>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</si>
  <si>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市の水道事業は、類似団体と比較すると現在のところは、概ね良好な状況にあるといえます。しかしながら、人口減少に伴い給水収益の減少が進んでおり、経営状況は非常に厳しい状況に直面することが予想されています。今後は、災害に備えた主要施設の耐震化はもちろんのこと、老朽化した施設及び管路の更新に多額の費用が必要となります。そうしたことから、計画的、効果的な施設の耐震化及び更新を実施し、安定した水道施設の基盤を構築していかなければなりません。また、これまでも経費節減に努め、県内でも比較的安価な水道料金を据え置いてきましたが、給水収益の減少により、経営状況が悪化していくことが予想されることから、施設再編計画やダウンサイジング等の検討を行い、より一層の経営効率化を図りながら、有効な国庫補助金の模索や企業債の利用、料金体系の見直しを検討し経営基盤の強化を進めていきます。</t>
    <rPh sb="55" eb="56">
      <t>トモナ</t>
    </rPh>
    <rPh sb="71" eb="73">
      <t>ケイエイ</t>
    </rPh>
    <rPh sb="73" eb="75">
      <t>ジョウキョウ</t>
    </rPh>
    <rPh sb="76" eb="78">
      <t>ヒジョウ</t>
    </rPh>
    <rPh sb="79" eb="80">
      <t>キビ</t>
    </rPh>
    <rPh sb="82" eb="84">
      <t>ジョウキョウ</t>
    </rPh>
    <rPh sb="85" eb="87">
      <t>チョクメン</t>
    </rPh>
    <rPh sb="92" eb="94">
      <t>ヨソウ</t>
    </rPh>
    <rPh sb="101" eb="103">
      <t>コンゴ</t>
    </rPh>
    <rPh sb="105" eb="107">
      <t>サイガイ</t>
    </rPh>
    <rPh sb="108" eb="109">
      <t>ソナ</t>
    </rPh>
    <rPh sb="140" eb="142">
      <t>コウシン</t>
    </rPh>
    <rPh sb="170" eb="173">
      <t>コウカテキ</t>
    </rPh>
    <rPh sb="189" eb="191">
      <t>アンテイ</t>
    </rPh>
    <rPh sb="193" eb="195">
      <t>スイドウ</t>
    </rPh>
    <rPh sb="195" eb="197">
      <t>シセツ</t>
    </rPh>
    <rPh sb="198" eb="200">
      <t>キバン</t>
    </rPh>
    <rPh sb="201" eb="203">
      <t>コウチク</t>
    </rPh>
    <rPh sb="225" eb="227">
      <t>ケイヒ</t>
    </rPh>
    <rPh sb="227" eb="229">
      <t>セツゲン</t>
    </rPh>
    <rPh sb="230" eb="231">
      <t>ツト</t>
    </rPh>
    <rPh sb="233" eb="235">
      <t>ケンナイ</t>
    </rPh>
    <rPh sb="237" eb="240">
      <t>ヒカクテキ</t>
    </rPh>
    <rPh sb="240" eb="242">
      <t>アンカ</t>
    </rPh>
    <rPh sb="243" eb="245">
      <t>スイドウ</t>
    </rPh>
    <rPh sb="245" eb="247">
      <t>リョウキン</t>
    </rPh>
    <rPh sb="248" eb="249">
      <t>ス</t>
    </rPh>
    <rPh sb="250" eb="251">
      <t>オ</t>
    </rPh>
    <rPh sb="259" eb="261">
      <t>キュウスイ</t>
    </rPh>
    <rPh sb="261" eb="263">
      <t>シュウエキ</t>
    </rPh>
    <rPh sb="264" eb="266">
      <t>ゲンショウ</t>
    </rPh>
    <rPh sb="270" eb="272">
      <t>ケイエイ</t>
    </rPh>
    <rPh sb="272" eb="274">
      <t>ジョウキョウ</t>
    </rPh>
    <rPh sb="275" eb="277">
      <t>アッカ</t>
    </rPh>
    <rPh sb="284" eb="286">
      <t>ヨソウ</t>
    </rPh>
    <rPh sb="309" eb="310">
      <t>トウ</t>
    </rPh>
    <rPh sb="334" eb="336">
      <t>ユウコウ</t>
    </rPh>
    <rPh sb="337" eb="339">
      <t>コッコ</t>
    </rPh>
    <rPh sb="339" eb="342">
      <t>ホジョキン</t>
    </rPh>
    <rPh sb="343" eb="345">
      <t>モサク</t>
    </rPh>
    <rPh sb="346" eb="348">
      <t>キギョウ</t>
    </rPh>
    <rPh sb="348" eb="349">
      <t>サイ</t>
    </rPh>
    <rPh sb="350" eb="352">
      <t>リヨウ</t>
    </rPh>
    <rPh sb="358" eb="360">
      <t>ミナオ</t>
    </rPh>
    <rPh sb="362" eb="364">
      <t>ケントウ</t>
    </rPh>
    <rPh sb="365" eb="367">
      <t>ケイエイ</t>
    </rPh>
    <rPh sb="367" eb="369">
      <t>キバン</t>
    </rPh>
    <rPh sb="370" eb="372">
      <t>キョウカ</t>
    </rPh>
    <rPh sb="373" eb="374">
      <t>スス</t>
    </rPh>
    <phoneticPr fontId="4"/>
  </si>
  <si>
    <t>①『経常収支比率』・・・経常費用が経常収益でどの程度賄われているかを示す指標。類似団体、全国平均値に比べて、わずかに低い水準になっているものの、100％を上回っていることから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近年、償還も順調に進んでおり企業債残高は減少していましたが、老朽化の著しい施設の更新及び耐震化を予定していることから、今年度は増加しており、今後も増加していくことが予想されます。　　　　　　　　　　　　　　　　　　　　　               ⑤『料金回収率』・・・給水に係る費用がどの程度給水収益で賄えているかを表した指標。わずかに100％を下回っているものの、類似団体と同程度の比率であることから、現在のところ、必要な経費を給水収益で賄えているといえます。　　　　　　　　　　　　　　　　　　　　　　　　⑥『給水原価』・・・有収水量1㎥あたりについて、どれだけの費用がかかっているかを表す指標。類似団体、全国平均に比べて低い水準になっていますが、今後、企業債の借り入れに伴う支払利息の増加や減価償却費の増加に伴い、上昇することが予想され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rPh sb="44" eb="46">
      <t>ゼンコク</t>
    </rPh>
    <rPh sb="46" eb="48">
      <t>ヘイキン</t>
    </rPh>
    <rPh sb="50" eb="51">
      <t>クラ</t>
    </rPh>
    <rPh sb="58" eb="59">
      <t>ヒク</t>
    </rPh>
    <rPh sb="60" eb="62">
      <t>スイジュン</t>
    </rPh>
    <rPh sb="77" eb="78">
      <t>ウエ</t>
    </rPh>
    <rPh sb="78" eb="79">
      <t>マワ</t>
    </rPh>
    <rPh sb="449" eb="452">
      <t>コンネンド</t>
    </rPh>
    <rPh sb="460" eb="462">
      <t>コンゴ</t>
    </rPh>
    <rPh sb="463" eb="465">
      <t>ゾウカ</t>
    </rPh>
    <rPh sb="472" eb="474">
      <t>ヨソウ</t>
    </rPh>
    <rPh sb="565" eb="566">
      <t>シタ</t>
    </rPh>
    <rPh sb="575" eb="577">
      <t>ルイジ</t>
    </rPh>
    <rPh sb="577" eb="579">
      <t>ダンタイ</t>
    </rPh>
    <rPh sb="580" eb="583">
      <t>ドウテイド</t>
    </rPh>
    <rPh sb="584" eb="586">
      <t>ヒリツ</t>
    </rPh>
    <rPh sb="737" eb="739">
      <t>ゾウカ</t>
    </rPh>
    <phoneticPr fontId="4"/>
  </si>
  <si>
    <t>①『有形固定資産減価償却率』・・・有形固定資産のうち償却対象資産の減価償却がどの程度進んでいるかを表す指標。類似団体や全国平均より下回っているものの、徐々に老朽化は進んでいる状況といえます。　　　　　　　　　　　　　　　　　　　　　②『管路経年化比率』・・・法定耐用年数を超えた管路延長の割合を示す指標。平成28年度より40年を経過した管路が発生しています。今後は、更に管路の老朽化が進むため、計画的な管路更新が必要となってきます。　　　　　　　　　　　　       ③『管路更新率』・・・当該年度に更新した管路延長の割合を表す指標。類似団体をわずかに上回っていますが、重要性の高い管路を計画的、効果的に更新を進めていく必要があります。　　</t>
    <rPh sb="65" eb="66">
      <t>シタ</t>
    </rPh>
    <rPh sb="152" eb="154">
      <t>ヘイセイ</t>
    </rPh>
    <rPh sb="156" eb="158">
      <t>ネンド</t>
    </rPh>
    <rPh sb="168" eb="170">
      <t>カンロ</t>
    </rPh>
    <rPh sb="206" eb="208">
      <t>ヒツヨウ</t>
    </rPh>
    <rPh sb="277" eb="279">
      <t>ウワマワ</t>
    </rPh>
    <rPh sb="286" eb="288">
      <t>ジュウヨウ</t>
    </rPh>
    <rPh sb="295" eb="298">
      <t>ケイカクテキ</t>
    </rPh>
    <rPh sb="299" eb="302">
      <t>コウカテキ</t>
    </rPh>
    <rPh sb="306" eb="307">
      <t>スス</t>
    </rPh>
    <rPh sb="311" eb="31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</si>
</sst>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0.28999999999999998</c:v>
                </c:pt>
                <c:pt idx="1">
                  <c:v>0.44</c:v>
                </c:pt>
                <c:pt idx="2">
                  <c:v>0.52</c:v>
                </c:pt>
                <c:pt idx="3">
                  <c:v>0.6</c:v>
                </c:pt>
                <c:pt idx="4">
                  <c:v>0.46</c:v>
                </c:pt>
              </c:numCache>
            </c:numRef>
          </c:val>
          <c:extLst>
            <c:ext xmlns:c16="http://schemas.microsoft.com/office/drawing/2014/chart" uri="{C3380CC4-5D6E-409C-BE32-E72D297353CC}">
              <c16:uniqueId val="{00000000-22A9-47FC-927D-44E6E8DDD1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0.5</c:v>
                </c:pt>
                <c:pt idx="3">
                  <c:v>0.4</c:v>
                </c:pt>
                <c:pt idx="4">
                  <c:v>0.4</c:v>
                </c:pt>
              </c:numCache>
            </c:numRef>
          </c:val>
          <c:smooth val="0"/>
          <c:extLst>
            <c:ext xmlns:c16="http://schemas.microsoft.com/office/drawing/2014/chart" uri="{C3380CC4-5D6E-409C-BE32-E72D297353CC}">
              <c16:uniqueId val="{00000001-22A9-47FC-927D-44E6E8DDD1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69.23</c:v>
                </c:pt>
                <c:pt idx="1">
                  <c:v>69.56</c:v>
                </c:pt>
                <c:pt idx="2">
                  <c:v>69.06</c:v>
                </c:pt>
                <c:pt idx="3">
                  <c:v>67.14</c:v>
                </c:pt>
                <c:pt idx="4">
                  <c:v>63.14</c:v>
                </c:pt>
              </c:numCache>
            </c:numRef>
          </c:val>
          <c:extLst>
            <c:ext xmlns:c16="http://schemas.microsoft.com/office/drawing/2014/chart" uri="{C3380CC4-5D6E-409C-BE32-E72D297353CC}">
              <c16:uniqueId val="{00000000-693C-46C4-B09A-FB141EECF51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53.87</c:v>
                </c:pt>
                <c:pt idx="3">
                  <c:v>54.49</c:v>
                </c:pt>
                <c:pt idx="4">
                  <c:v>54.8</c:v>
                </c:pt>
              </c:numCache>
            </c:numRef>
          </c:val>
          <c:smooth val="0"/>
          <c:extLst>
            <c:ext xmlns:c16="http://schemas.microsoft.com/office/drawing/2014/chart" uri="{C3380CC4-5D6E-409C-BE32-E72D297353CC}">
              <c16:uniqueId val="{00000001-693C-46C4-B09A-FB141EECF51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84.76</c:v>
                </c:pt>
                <c:pt idx="1">
                  <c:v>84.58</c:v>
                </c:pt>
                <c:pt idx="2">
                  <c:v>84.85</c:v>
                </c:pt>
                <c:pt idx="3">
                  <c:v>84.64</c:v>
                </c:pt>
                <c:pt idx="4">
                  <c:v>82.47</c:v>
                </c:pt>
              </c:numCache>
            </c:numRef>
          </c:val>
          <c:extLst>
            <c:ext xmlns:c16="http://schemas.microsoft.com/office/drawing/2014/chart" uri="{C3380CC4-5D6E-409C-BE32-E72D297353CC}">
              <c16:uniqueId val="{00000000-83B6-4998-98E8-FB1829FD580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79.489999999999995</c:v>
                </c:pt>
                <c:pt idx="3">
                  <c:v>78.8</c:v>
                </c:pt>
                <c:pt idx="4">
                  <c:v>77.98</c:v>
                </c:pt>
              </c:numCache>
            </c:numRef>
          </c:val>
          <c:smooth val="0"/>
          <c:extLst>
            <c:ext xmlns:c16="http://schemas.microsoft.com/office/drawing/2014/chart" uri="{C3380CC4-5D6E-409C-BE32-E72D297353CC}">
              <c16:uniqueId val="{00000001-83B6-4998-98E8-FB1829FD580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119.58</c:v>
                </c:pt>
                <c:pt idx="1">
                  <c:v>121.91</c:v>
                </c:pt>
                <c:pt idx="2">
                  <c:v>116.67</c:v>
                </c:pt>
                <c:pt idx="3">
                  <c:v>112.31</c:v>
                </c:pt>
                <c:pt idx="4">
                  <c:v>104</c:v>
                </c:pt>
              </c:numCache>
            </c:numRef>
          </c:val>
          <c:extLst>
            <c:ext xmlns:c16="http://schemas.microsoft.com/office/drawing/2014/chart" uri="{C3380CC4-5D6E-409C-BE32-E72D297353CC}">
              <c16:uniqueId val="{00000000-7CE2-40A5-A87D-490D193E57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107.81</c:v>
                </c:pt>
                <c:pt idx="3">
                  <c:v>107.21</c:v>
                </c:pt>
                <c:pt idx="4">
                  <c:v>105.97</c:v>
                </c:pt>
              </c:numCache>
            </c:numRef>
          </c:val>
          <c:smooth val="0"/>
          <c:extLst>
            <c:ext xmlns:c16="http://schemas.microsoft.com/office/drawing/2014/chart" uri="{C3380CC4-5D6E-409C-BE32-E72D297353CC}">
              <c16:uniqueId val="{00000001-7CE2-40A5-A87D-490D193E57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48.79</c:v>
                </c:pt>
                <c:pt idx="1">
                  <c:v>50.28</c:v>
                </c:pt>
                <c:pt idx="2">
                  <c:v>50.73</c:v>
                </c:pt>
                <c:pt idx="3">
                  <c:v>50.69</c:v>
                </c:pt>
                <c:pt idx="4">
                  <c:v>50.48</c:v>
                </c:pt>
              </c:numCache>
            </c:numRef>
          </c:val>
          <c:extLst>
            <c:ext xmlns:c16="http://schemas.microsoft.com/office/drawing/2014/chart" uri="{C3380CC4-5D6E-409C-BE32-E72D297353CC}">
              <c16:uniqueId val="{00000000-2F8F-4CD4-9928-2FC89722DF2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50.75</c:v>
                </c:pt>
                <c:pt idx="3">
                  <c:v>51.72</c:v>
                </c:pt>
                <c:pt idx="4">
                  <c:v>52.27</c:v>
                </c:pt>
              </c:numCache>
            </c:numRef>
          </c:val>
          <c:smooth val="0"/>
          <c:extLst>
            <c:ext xmlns:c16="http://schemas.microsoft.com/office/drawing/2014/chart" uri="{C3380CC4-5D6E-409C-BE32-E72D297353CC}">
              <c16:uniqueId val="{00000001-2F8F-4CD4-9928-2FC89722DF2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7.1</c:v>
                </c:pt>
                <c:pt idx="1">
                  <c:v>7.23</c:v>
                </c:pt>
                <c:pt idx="2">
                  <c:v>9.44</c:v>
                </c:pt>
                <c:pt idx="3">
                  <c:v>10.36</c:v>
                </c:pt>
                <c:pt idx="4">
                  <c:v>10.29</c:v>
                </c:pt>
              </c:numCache>
            </c:numRef>
          </c:val>
          <c:extLst>
            <c:ext xmlns:c16="http://schemas.microsoft.com/office/drawing/2014/chart" uri="{C3380CC4-5D6E-409C-BE32-E72D297353CC}">
              <c16:uniqueId val="{00000000-45F9-4230-866F-0054EADDCF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21.14</c:v>
                </c:pt>
                <c:pt idx="3">
                  <c:v>22.12</c:v>
                </c:pt>
                <c:pt idx="4">
                  <c:v>25.67</c:v>
                </c:pt>
              </c:numCache>
            </c:numRef>
          </c:val>
          <c:smooth val="0"/>
          <c:extLst>
            <c:ext xmlns:c16="http://schemas.microsoft.com/office/drawing/2014/chart" uri="{C3380CC4-5D6E-409C-BE32-E72D297353CC}">
              <c16:uniqueId val="{00000001-45F9-4230-866F-0054EADDCF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76-4657-B4EA-E979B9DFD10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8.86</c:v>
                </c:pt>
                <c:pt idx="3">
                  <c:v>7.65</c:v>
                </c:pt>
                <c:pt idx="4">
                  <c:v>8.52</c:v>
                </c:pt>
              </c:numCache>
            </c:numRef>
          </c:val>
          <c:smooth val="0"/>
          <c:extLst>
            <c:ext xmlns:c16="http://schemas.microsoft.com/office/drawing/2014/chart" uri="{C3380CC4-5D6E-409C-BE32-E72D297353CC}">
              <c16:uniqueId val="{00000001-7776-4657-B4EA-E979B9DFD10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1253.7</c:v>
                </c:pt>
                <c:pt idx="1">
                  <c:v>1059.3900000000001</c:v>
                </c:pt>
                <c:pt idx="2">
                  <c:v>946.44</c:v>
                </c:pt>
                <c:pt idx="3">
                  <c:v>741.65</c:v>
                </c:pt>
                <c:pt idx="4">
                  <c:v>514.36</c:v>
                </c:pt>
              </c:numCache>
            </c:numRef>
          </c:val>
          <c:extLst>
            <c:ext xmlns:c16="http://schemas.microsoft.com/office/drawing/2014/chart" uri="{C3380CC4-5D6E-409C-BE32-E72D297353CC}">
              <c16:uniqueId val="{00000000-21BA-4FFB-ACF3-548D3E6BF2C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384.23</c:v>
                </c:pt>
                <c:pt idx="3">
                  <c:v>364.3</c:v>
                </c:pt>
                <c:pt idx="4">
                  <c:v>378.87</c:v>
                </c:pt>
              </c:numCache>
            </c:numRef>
          </c:val>
          <c:smooth val="0"/>
          <c:extLst>
            <c:ext xmlns:c16="http://schemas.microsoft.com/office/drawing/2014/chart" uri="{C3380CC4-5D6E-409C-BE32-E72D297353CC}">
              <c16:uniqueId val="{00000001-21BA-4FFB-ACF3-548D3E6BF2C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154.55000000000001</c:v>
                </c:pt>
                <c:pt idx="1">
                  <c:v>152.63999999999999</c:v>
                </c:pt>
                <c:pt idx="2">
                  <c:v>157.27000000000001</c:v>
                </c:pt>
                <c:pt idx="3">
                  <c:v>145.29</c:v>
                </c:pt>
                <c:pt idx="4">
                  <c:v>212.96</c:v>
                </c:pt>
              </c:numCache>
            </c:numRef>
          </c:val>
          <c:extLst>
            <c:ext xmlns:c16="http://schemas.microsoft.com/office/drawing/2014/chart" uri="{C3380CC4-5D6E-409C-BE32-E72D297353CC}">
              <c16:uniqueId val="{00000000-5138-45C0-9E65-61D25BF5F9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439.43</c:v>
                </c:pt>
                <c:pt idx="3">
                  <c:v>438.41</c:v>
                </c:pt>
                <c:pt idx="4">
                  <c:v>430.23</c:v>
                </c:pt>
              </c:numCache>
            </c:numRef>
          </c:val>
          <c:smooth val="0"/>
          <c:extLst>
            <c:ext xmlns:c16="http://schemas.microsoft.com/office/drawing/2014/chart" uri="{C3380CC4-5D6E-409C-BE32-E72D297353CC}">
              <c16:uniqueId val="{00000001-5138-45C0-9E65-61D25BF5F9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118.96</c:v>
                </c:pt>
                <c:pt idx="1">
                  <c:v>121.14</c:v>
                </c:pt>
                <c:pt idx="2">
                  <c:v>115.16</c:v>
                </c:pt>
                <c:pt idx="3">
                  <c:v>110.61</c:v>
                </c:pt>
                <c:pt idx="4">
                  <c:v>99.21</c:v>
                </c:pt>
              </c:numCache>
            </c:numRef>
          </c:val>
          <c:extLst>
            <c:ext xmlns:c16="http://schemas.microsoft.com/office/drawing/2014/chart" uri="{C3380CC4-5D6E-409C-BE32-E72D297353CC}">
              <c16:uniqueId val="{00000000-B07D-45D2-AB0A-08AE9218D70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94.41</c:v>
                </c:pt>
                <c:pt idx="3">
                  <c:v>90.96</c:v>
                </c:pt>
                <c:pt idx="4">
                  <c:v>90.66</c:v>
                </c:pt>
              </c:numCache>
            </c:numRef>
          </c:val>
          <c:smooth val="0"/>
          <c:extLst>
            <c:ext xmlns:c16="http://schemas.microsoft.com/office/drawing/2014/chart" uri="{C3380CC4-5D6E-409C-BE32-E72D297353CC}">
              <c16:uniqueId val="{00000001-B07D-45D2-AB0A-08AE9218D70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125.74</c:v>
                </c:pt>
                <c:pt idx="1">
                  <c:v>123.36</c:v>
                </c:pt>
                <c:pt idx="2">
                  <c:v>130.22999999999999</c:v>
                </c:pt>
                <c:pt idx="3">
                  <c:v>135.49</c:v>
                </c:pt>
                <c:pt idx="4">
                  <c:v>149.99</c:v>
                </c:pt>
              </c:numCache>
            </c:numRef>
          </c:val>
          <c:extLst>
            <c:ext xmlns:c16="http://schemas.microsoft.com/office/drawing/2014/chart" uri="{C3380CC4-5D6E-409C-BE32-E72D297353CC}">
              <c16:uniqueId val="{00000000-DDAC-4291-853B-C4731083A7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192.13</c:v>
                </c:pt>
                <c:pt idx="3">
                  <c:v>197.04</c:v>
                </c:pt>
                <c:pt idx="4">
                  <c:v>199.33</c:v>
                </c:pt>
              </c:numCache>
            </c:numRef>
          </c:val>
          <c:smooth val="0"/>
          <c:extLst>
            <c:ext xmlns:c16="http://schemas.microsoft.com/office/drawing/2014/chart" uri="{C3380CC4-5D6E-409C-BE32-E72D297353CC}">
              <c16:uniqueId val="{00000001-DDAC-4291-853B-C4731083A7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1" sqref="C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大分県　津久見市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A7</v>
      </c>
      <c r="X8" s="80"/>
      <c r="Y8" s="80"/>
      <c r="Z8" s="80"/>
      <c r="AA8" s="80"/>
      <c r="AB8" s="80"/>
      <c r="AC8" s="80"/>
      <c r="AD8" s="80" t="str">
        <f>データ!$M$6</f>
        <v>自治体職員</v>
      </c>
      <c r="AE8" s="80"/>
      <c r="AF8" s="80"/>
      <c r="AG8" s="80"/>
      <c r="AH8" s="80"/>
      <c r="AI8" s="80"/>
      <c r="AJ8" s="80"/>
      <c r="AK8" s="2"/>
      <c r="AL8" s="71">
        <f>データ!$R$6</f>
        <v>15386</v>
      </c>
      <c r="AM8" s="71"/>
      <c r="AN8" s="71"/>
      <c r="AO8" s="71"/>
      <c r="AP8" s="71"/>
      <c r="AQ8" s="71"/>
      <c r="AR8" s="71"/>
      <c r="AS8" s="71"/>
      <c r="AT8" s="36">
        <f>データ!$S$6</f>
        <v>280.08</v>
      </c>
      <c r="AU8" s="37"/>
      <c r="AV8" s="37"/>
      <c r="AW8" s="37"/>
      <c r="AX8" s="37"/>
      <c r="AY8" s="37"/>
      <c r="AZ8" s="37"/>
      <c r="BA8" s="37"/>
      <c r="BB8" s="60">
        <f>データ!$T$6</f>
        <v>54.93</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2">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84.83</v>
      </c>
      <c r="J10" s="37"/>
      <c r="K10" s="37"/>
      <c r="L10" s="37"/>
      <c r="M10" s="37"/>
      <c r="N10" s="37"/>
      <c r="O10" s="70"/>
      <c r="P10" s="60">
        <f>データ!$P$6</f>
        <v>92.55</v>
      </c>
      <c r="Q10" s="60"/>
      <c r="R10" s="60"/>
      <c r="S10" s="60"/>
      <c r="T10" s="60"/>
      <c r="U10" s="60"/>
      <c r="V10" s="60"/>
      <c r="W10" s="71">
        <f>データ!$Q$6</f>
        <v>2700</v>
      </c>
      <c r="X10" s="71"/>
      <c r="Y10" s="71"/>
      <c r="Z10" s="71"/>
      <c r="AA10" s="71"/>
      <c r="AB10" s="71"/>
      <c r="AC10" s="71"/>
      <c r="AD10" s="2"/>
      <c r="AE10" s="2"/>
      <c r="AF10" s="2"/>
      <c r="AG10" s="2"/>
      <c r="AH10" s="2"/>
      <c r="AI10" s="2"/>
      <c r="AJ10" s="2"/>
      <c r="AK10" s="2"/>
      <c r="AL10" s="71">
        <f>データ!$U$6</f>
        <v>14099</v>
      </c>
      <c r="AM10" s="71"/>
      <c r="AN10" s="71"/>
      <c r="AO10" s="71"/>
      <c r="AP10" s="71"/>
      <c r="AQ10" s="71"/>
      <c r="AR10" s="71"/>
      <c r="AS10" s="71"/>
      <c r="AT10" s="36">
        <f>データ!$V$6</f>
        <v>13.42</v>
      </c>
      <c r="AU10" s="37"/>
      <c r="AV10" s="37"/>
      <c r="AW10" s="37"/>
      <c r="AX10" s="37"/>
      <c r="AY10" s="37"/>
      <c r="AZ10" s="37"/>
      <c r="BA10" s="37"/>
      <c r="BB10" s="60">
        <f>データ!$W$6</f>
        <v>1050.5999999999999</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110</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qLhc0AiY2mgIfn2FAv2JtVehdGk53Phw5M/7c+brdsWY0d1EoWV+z+/ezleyADRkHW03d4azyKxTeRlwO3IgCQ==" saltValue="pAsgbIGig5JfmXj+sFRG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442071</v>
      </c>
      <c r="D6" s="20">
        <f t="shared" si="3"/>
        <v>46</v>
      </c>
      <c r="E6" s="20">
        <f t="shared" si="3"/>
        <v>1</v>
      </c>
      <c r="F6" s="20">
        <f t="shared" si="3"/>
        <v>0</v>
      </c>
      <c r="G6" s="20">
        <f t="shared" si="3"/>
        <v>1</v>
      </c>
      <c r="H6" s="20" t="str">
        <f t="shared" si="3"/>
        <v>大分県　津久見市</v>
      </c>
      <c r="I6" s="20" t="str">
        <f t="shared" si="3"/>
        <v>法適用</v>
      </c>
      <c r="J6" s="20" t="str">
        <f t="shared" si="3"/>
        <v>水道事業</v>
      </c>
      <c r="K6" s="20" t="str">
        <f t="shared" si="3"/>
        <v>末端給水事業</v>
      </c>
      <c r="L6" s="20" t="str">
        <f t="shared" si="3"/>
        <v>A7</v>
      </c>
      <c r="M6" s="20" t="str">
        <f t="shared" si="3"/>
        <v>自治体職員</v>
      </c>
      <c r="N6" s="21" t="str">
        <f t="shared" si="3"/>
        <v>-</v>
      </c>
      <c r="O6" s="21">
        <f t="shared" si="3"/>
        <v>84.83</v>
      </c>
      <c r="P6" s="21">
        <f t="shared" si="3"/>
        <v>92.55</v>
      </c>
      <c r="Q6" s="21">
        <f t="shared" si="3"/>
        <v>2700</v>
      </c>
      <c r="R6" s="21">
        <f t="shared" si="3"/>
        <v>15386</v>
      </c>
      <c r="S6" s="21">
        <f t="shared" si="3"/>
        <v>280.08</v>
      </c>
      <c r="T6" s="21">
        <f t="shared" si="3"/>
        <v>54.93</v>
      </c>
      <c r="U6" s="21">
        <f t="shared" si="3"/>
        <v>14099</v>
      </c>
      <c r="V6" s="21">
        <f t="shared" si="3"/>
        <v>13.42</v>
      </c>
      <c r="W6" s="21">
        <f t="shared" si="3"/>
        <v>1050.5999999999999</v>
      </c>
      <c r="X6" s="22">
        <f>IF(X7="",NA(),X7)</f>
        <v>119.58</v>
      </c>
      <c r="Y6" s="22">
        <f t="shared" ref="Y6:AG6" si="4">IF(Y7="",NA(),Y7)</f>
        <v>121.91</v>
      </c>
      <c r="Z6" s="22">
        <f t="shared" si="4"/>
        <v>116.67</v>
      </c>
      <c r="AA6" s="22">
        <f t="shared" si="4"/>
        <v>112.31</v>
      </c>
      <c r="AB6" s="22">
        <f t="shared" si="4"/>
        <v>104</v>
      </c>
      <c r="AC6" s="22">
        <f t="shared" si="4"/>
        <v>108.61</v>
      </c>
      <c r="AD6" s="22">
        <f t="shared" si="4"/>
        <v>108.35</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8.86</v>
      </c>
      <c r="AQ6" s="22">
        <f t="shared" si="5"/>
        <v>7.65</v>
      </c>
      <c r="AR6" s="22">
        <f t="shared" si="5"/>
        <v>8.52</v>
      </c>
      <c r="AS6" s="21" t="str">
        <f>IF(AS7="","",IF(AS7="-","【-】","【"&amp;SUBSTITUTE(TEXT(AS7,"#,##0.00"),"-","△")&amp;"】"))</f>
        <v>【1.50】</v>
      </c>
      <c r="AT6" s="22">
        <f>IF(AT7="",NA(),AT7)</f>
        <v>1253.7</v>
      </c>
      <c r="AU6" s="22">
        <f t="shared" ref="AU6:BC6" si="6">IF(AU7="",NA(),AU7)</f>
        <v>1059.3900000000001</v>
      </c>
      <c r="AV6" s="22">
        <f t="shared" si="6"/>
        <v>946.44</v>
      </c>
      <c r="AW6" s="22">
        <f t="shared" si="6"/>
        <v>741.65</v>
      </c>
      <c r="AX6" s="22">
        <f t="shared" si="6"/>
        <v>514.36</v>
      </c>
      <c r="AY6" s="22">
        <f t="shared" si="6"/>
        <v>379.08</v>
      </c>
      <c r="AZ6" s="22">
        <f t="shared" si="6"/>
        <v>367.55</v>
      </c>
      <c r="BA6" s="22">
        <f t="shared" si="6"/>
        <v>384.23</v>
      </c>
      <c r="BB6" s="22">
        <f t="shared" si="6"/>
        <v>364.3</v>
      </c>
      <c r="BC6" s="22">
        <f t="shared" si="6"/>
        <v>378.87</v>
      </c>
      <c r="BD6" s="21" t="str">
        <f>IF(BD7="","",IF(BD7="-","【-】","【"&amp;SUBSTITUTE(TEXT(BD7,"#,##0.00"),"-","△")&amp;"】"))</f>
        <v>【243.36】</v>
      </c>
      <c r="BE6" s="22">
        <f>IF(BE7="",NA(),BE7)</f>
        <v>154.55000000000001</v>
      </c>
      <c r="BF6" s="22">
        <f t="shared" ref="BF6:BN6" si="7">IF(BF7="",NA(),BF7)</f>
        <v>152.63999999999999</v>
      </c>
      <c r="BG6" s="22">
        <f t="shared" si="7"/>
        <v>157.27000000000001</v>
      </c>
      <c r="BH6" s="22">
        <f t="shared" si="7"/>
        <v>145.29</v>
      </c>
      <c r="BI6" s="22">
        <f t="shared" si="7"/>
        <v>212.96</v>
      </c>
      <c r="BJ6" s="22">
        <f t="shared" si="7"/>
        <v>398.98</v>
      </c>
      <c r="BK6" s="22">
        <f t="shared" si="7"/>
        <v>418.68</v>
      </c>
      <c r="BL6" s="22">
        <f t="shared" si="7"/>
        <v>439.43</v>
      </c>
      <c r="BM6" s="22">
        <f t="shared" si="7"/>
        <v>438.41</v>
      </c>
      <c r="BN6" s="22">
        <f t="shared" si="7"/>
        <v>430.23</v>
      </c>
      <c r="BO6" s="21" t="str">
        <f>IF(BO7="","",IF(BO7="-","【-】","【"&amp;SUBSTITUTE(TEXT(BO7,"#,##0.00"),"-","△")&amp;"】"))</f>
        <v>【265.93】</v>
      </c>
      <c r="BP6" s="22">
        <f>IF(BP7="",NA(),BP7)</f>
        <v>118.96</v>
      </c>
      <c r="BQ6" s="22">
        <f t="shared" ref="BQ6:BY6" si="8">IF(BQ7="",NA(),BQ7)</f>
        <v>121.14</v>
      </c>
      <c r="BR6" s="22">
        <f t="shared" si="8"/>
        <v>115.16</v>
      </c>
      <c r="BS6" s="22">
        <f t="shared" si="8"/>
        <v>110.61</v>
      </c>
      <c r="BT6" s="22">
        <f t="shared" si="8"/>
        <v>99.21</v>
      </c>
      <c r="BU6" s="22">
        <f t="shared" si="8"/>
        <v>98.64</v>
      </c>
      <c r="BV6" s="22">
        <f t="shared" si="8"/>
        <v>94.78</v>
      </c>
      <c r="BW6" s="22">
        <f t="shared" si="8"/>
        <v>94.41</v>
      </c>
      <c r="BX6" s="22">
        <f t="shared" si="8"/>
        <v>90.96</v>
      </c>
      <c r="BY6" s="22">
        <f t="shared" si="8"/>
        <v>90.66</v>
      </c>
      <c r="BZ6" s="21" t="str">
        <f>IF(BZ7="","",IF(BZ7="-","【-】","【"&amp;SUBSTITUTE(TEXT(BZ7,"#,##0.00"),"-","△")&amp;"】"))</f>
        <v>【97.82】</v>
      </c>
      <c r="CA6" s="22">
        <f>IF(CA7="",NA(),CA7)</f>
        <v>125.74</v>
      </c>
      <c r="CB6" s="22">
        <f t="shared" ref="CB6:CJ6" si="9">IF(CB7="",NA(),CB7)</f>
        <v>123.36</v>
      </c>
      <c r="CC6" s="22">
        <f t="shared" si="9"/>
        <v>130.22999999999999</v>
      </c>
      <c r="CD6" s="22">
        <f t="shared" si="9"/>
        <v>135.49</v>
      </c>
      <c r="CE6" s="22">
        <f t="shared" si="9"/>
        <v>149.99</v>
      </c>
      <c r="CF6" s="22">
        <f t="shared" si="9"/>
        <v>178.92</v>
      </c>
      <c r="CG6" s="22">
        <f t="shared" si="9"/>
        <v>181.3</v>
      </c>
      <c r="CH6" s="22">
        <f t="shared" si="9"/>
        <v>192.13</v>
      </c>
      <c r="CI6" s="22">
        <f t="shared" si="9"/>
        <v>197.04</v>
      </c>
      <c r="CJ6" s="22">
        <f t="shared" si="9"/>
        <v>199.33</v>
      </c>
      <c r="CK6" s="21" t="str">
        <f>IF(CK7="","",IF(CK7="-","【-】","【"&amp;SUBSTITUTE(TEXT(CK7,"#,##0.00"),"-","△")&amp;"】"))</f>
        <v>【177.56】</v>
      </c>
      <c r="CL6" s="22">
        <f>IF(CL7="",NA(),CL7)</f>
        <v>69.23</v>
      </c>
      <c r="CM6" s="22">
        <f t="shared" ref="CM6:CU6" si="10">IF(CM7="",NA(),CM7)</f>
        <v>69.56</v>
      </c>
      <c r="CN6" s="22">
        <f t="shared" si="10"/>
        <v>69.06</v>
      </c>
      <c r="CO6" s="22">
        <f t="shared" si="10"/>
        <v>67.14</v>
      </c>
      <c r="CP6" s="22">
        <f t="shared" si="10"/>
        <v>63.14</v>
      </c>
      <c r="CQ6" s="22">
        <f t="shared" si="10"/>
        <v>55.14</v>
      </c>
      <c r="CR6" s="22">
        <f t="shared" si="10"/>
        <v>55.89</v>
      </c>
      <c r="CS6" s="22">
        <f t="shared" si="10"/>
        <v>53.87</v>
      </c>
      <c r="CT6" s="22">
        <f t="shared" si="10"/>
        <v>54.49</v>
      </c>
      <c r="CU6" s="22">
        <f t="shared" si="10"/>
        <v>54.8</v>
      </c>
      <c r="CV6" s="21" t="str">
        <f>IF(CV7="","",IF(CV7="-","【-】","【"&amp;SUBSTITUTE(TEXT(CV7,"#,##0.00"),"-","△")&amp;"】"))</f>
        <v>【59.81】</v>
      </c>
      <c r="CW6" s="22">
        <f>IF(CW7="",NA(),CW7)</f>
        <v>84.76</v>
      </c>
      <c r="CX6" s="22">
        <f t="shared" ref="CX6:DF6" si="11">IF(CX7="",NA(),CX7)</f>
        <v>84.58</v>
      </c>
      <c r="CY6" s="22">
        <f t="shared" si="11"/>
        <v>84.85</v>
      </c>
      <c r="CZ6" s="22">
        <f t="shared" si="11"/>
        <v>84.64</v>
      </c>
      <c r="DA6" s="22">
        <f t="shared" si="11"/>
        <v>82.47</v>
      </c>
      <c r="DB6" s="22">
        <f t="shared" si="11"/>
        <v>81.39</v>
      </c>
      <c r="DC6" s="22">
        <f t="shared" si="11"/>
        <v>81.27</v>
      </c>
      <c r="DD6" s="22">
        <f t="shared" si="11"/>
        <v>79.489999999999995</v>
      </c>
      <c r="DE6" s="22">
        <f t="shared" si="11"/>
        <v>78.8</v>
      </c>
      <c r="DF6" s="22">
        <f t="shared" si="11"/>
        <v>77.98</v>
      </c>
      <c r="DG6" s="21" t="str">
        <f>IF(DG7="","",IF(DG7="-","【-】","【"&amp;SUBSTITUTE(TEXT(DG7,"#,##0.00"),"-","△")&amp;"】"))</f>
        <v>【89.42】</v>
      </c>
      <c r="DH6" s="22">
        <f>IF(DH7="",NA(),DH7)</f>
        <v>48.79</v>
      </c>
      <c r="DI6" s="22">
        <f t="shared" ref="DI6:DQ6" si="12">IF(DI7="",NA(),DI7)</f>
        <v>50.28</v>
      </c>
      <c r="DJ6" s="22">
        <f t="shared" si="12"/>
        <v>50.73</v>
      </c>
      <c r="DK6" s="22">
        <f t="shared" si="12"/>
        <v>50.69</v>
      </c>
      <c r="DL6" s="22">
        <f t="shared" si="12"/>
        <v>50.48</v>
      </c>
      <c r="DM6" s="22">
        <f t="shared" si="12"/>
        <v>49.92</v>
      </c>
      <c r="DN6" s="22">
        <f t="shared" si="12"/>
        <v>50.63</v>
      </c>
      <c r="DO6" s="22">
        <f t="shared" si="12"/>
        <v>50.75</v>
      </c>
      <c r="DP6" s="22">
        <f t="shared" si="12"/>
        <v>51.72</v>
      </c>
      <c r="DQ6" s="22">
        <f t="shared" si="12"/>
        <v>52.27</v>
      </c>
      <c r="DR6" s="21" t="str">
        <f>IF(DR7="","",IF(DR7="-","【-】","【"&amp;SUBSTITUTE(TEXT(DR7,"#,##0.00"),"-","△")&amp;"】"))</f>
        <v>【52.02】</v>
      </c>
      <c r="DS6" s="22">
        <f>IF(DS7="",NA(),DS7)</f>
        <v>7.1</v>
      </c>
      <c r="DT6" s="22">
        <f t="shared" ref="DT6:EB6" si="13">IF(DT7="",NA(),DT7)</f>
        <v>7.23</v>
      </c>
      <c r="DU6" s="22">
        <f t="shared" si="13"/>
        <v>9.44</v>
      </c>
      <c r="DV6" s="22">
        <f t="shared" si="13"/>
        <v>10.36</v>
      </c>
      <c r="DW6" s="22">
        <f t="shared" si="13"/>
        <v>10.29</v>
      </c>
      <c r="DX6" s="22">
        <f t="shared" si="13"/>
        <v>16.88</v>
      </c>
      <c r="DY6" s="22">
        <f t="shared" si="13"/>
        <v>18.28</v>
      </c>
      <c r="DZ6" s="22">
        <f t="shared" si="13"/>
        <v>21.14</v>
      </c>
      <c r="EA6" s="22">
        <f t="shared" si="13"/>
        <v>22.12</v>
      </c>
      <c r="EB6" s="22">
        <f t="shared" si="13"/>
        <v>25.67</v>
      </c>
      <c r="EC6" s="21" t="str">
        <f>IF(EC7="","",IF(EC7="-","【-】","【"&amp;SUBSTITUTE(TEXT(EC7,"#,##0.00"),"-","△")&amp;"】"))</f>
        <v>【25.37】</v>
      </c>
      <c r="ED6" s="22">
        <f>IF(ED7="",NA(),ED7)</f>
        <v>0.28999999999999998</v>
      </c>
      <c r="EE6" s="22">
        <f t="shared" ref="EE6:EM6" si="14">IF(EE7="",NA(),EE7)</f>
        <v>0.44</v>
      </c>
      <c r="EF6" s="22">
        <f t="shared" si="14"/>
        <v>0.52</v>
      </c>
      <c r="EG6" s="22">
        <f t="shared" si="14"/>
        <v>0.6</v>
      </c>
      <c r="EH6" s="22">
        <f t="shared" si="14"/>
        <v>0.46</v>
      </c>
      <c r="EI6" s="22">
        <f t="shared" si="14"/>
        <v>0.52</v>
      </c>
      <c r="EJ6" s="22">
        <f t="shared" si="14"/>
        <v>0.53</v>
      </c>
      <c r="EK6" s="22">
        <f t="shared" si="14"/>
        <v>0.5</v>
      </c>
      <c r="EL6" s="22">
        <f t="shared" si="14"/>
        <v>0.4</v>
      </c>
      <c r="EM6" s="22">
        <f t="shared" si="14"/>
        <v>0.4</v>
      </c>
      <c r="EN6" s="21" t="str">
        <f>IF(EN7="","",IF(EN7="-","【-】","【"&amp;SUBSTITUTE(TEXT(EN7,"#,##0.00"),"-","△")&amp;"】"))</f>
        <v>【0.62】</v>
      </c>
    </row>
    <row r="7" spans="1:144" s="23" customFormat="1" x14ac:dyDescent="0.2">
      <c r="A7" s="15"/>
      <c r="B7" s="24">
        <v>2023</v>
      </c>
      <c r="C7" s="24">
        <v>442071</v>
      </c>
      <c r="D7" s="24">
        <v>46</v>
      </c>
      <c r="E7" s="24">
        <v>1</v>
      </c>
      <c r="F7" s="24">
        <v>0</v>
      </c>
      <c r="G7" s="24">
        <v>1</v>
      </c>
      <c r="H7" s="24" t="s">
        <v>93</v>
      </c>
      <c r="I7" s="24" t="s">
        <v>94</v>
      </c>
      <c r="J7" s="24" t="s">
        <v>95</v>
      </c>
      <c r="K7" s="24" t="s">
        <v>96</v>
      </c>
      <c r="L7" s="24" t="s">
        <v>97</v>
      </c>
      <c r="M7" s="24" t="s">
        <v>98</v>
      </c>
      <c r="N7" s="25" t="s">
        <v>99</v>
      </c>
      <c r="O7" s="25">
        <v>84.83</v>
      </c>
      <c r="P7" s="25">
        <v>92.55</v>
      </c>
      <c r="Q7" s="25">
        <v>2700</v>
      </c>
      <c r="R7" s="25">
        <v>15386</v>
      </c>
      <c r="S7" s="25">
        <v>280.08</v>
      </c>
      <c r="T7" s="25">
        <v>54.93</v>
      </c>
      <c r="U7" s="25">
        <v>14099</v>
      </c>
      <c r="V7" s="25">
        <v>13.42</v>
      </c>
      <c r="W7" s="25">
        <v>1050.5999999999999</v>
      </c>
      <c r="X7" s="25">
        <v>119.58</v>
      </c>
      <c r="Y7" s="25">
        <v>121.91</v>
      </c>
      <c r="Z7" s="25">
        <v>116.67</v>
      </c>
      <c r="AA7" s="25">
        <v>112.31</v>
      </c>
      <c r="AB7" s="25">
        <v>104</v>
      </c>
      <c r="AC7" s="25">
        <v>108.61</v>
      </c>
      <c r="AD7" s="25">
        <v>108.35</v>
      </c>
      <c r="AE7" s="25">
        <v>107.81</v>
      </c>
      <c r="AF7" s="25">
        <v>107.21</v>
      </c>
      <c r="AG7" s="25">
        <v>105.97</v>
      </c>
      <c r="AH7" s="25">
        <v>108.24</v>
      </c>
      <c r="AI7" s="25">
        <v>0</v>
      </c>
      <c r="AJ7" s="25">
        <v>0</v>
      </c>
      <c r="AK7" s="25">
        <v>0</v>
      </c>
      <c r="AL7" s="25">
        <v>0</v>
      </c>
      <c r="AM7" s="25">
        <v>0</v>
      </c>
      <c r="AN7" s="25">
        <v>3.59</v>
      </c>
      <c r="AO7" s="25">
        <v>3.98</v>
      </c>
      <c r="AP7" s="25">
        <v>8.86</v>
      </c>
      <c r="AQ7" s="25">
        <v>7.65</v>
      </c>
      <c r="AR7" s="25">
        <v>8.52</v>
      </c>
      <c r="AS7" s="25">
        <v>1.5</v>
      </c>
      <c r="AT7" s="25">
        <v>1253.7</v>
      </c>
      <c r="AU7" s="25">
        <v>1059.3900000000001</v>
      </c>
      <c r="AV7" s="25">
        <v>946.44</v>
      </c>
      <c r="AW7" s="25">
        <v>741.65</v>
      </c>
      <c r="AX7" s="25">
        <v>514.36</v>
      </c>
      <c r="AY7" s="25">
        <v>379.08</v>
      </c>
      <c r="AZ7" s="25">
        <v>367.55</v>
      </c>
      <c r="BA7" s="25">
        <v>384.23</v>
      </c>
      <c r="BB7" s="25">
        <v>364.3</v>
      </c>
      <c r="BC7" s="25">
        <v>378.87</v>
      </c>
      <c r="BD7" s="25">
        <v>243.36</v>
      </c>
      <c r="BE7" s="25">
        <v>154.55000000000001</v>
      </c>
      <c r="BF7" s="25">
        <v>152.63999999999999</v>
      </c>
      <c r="BG7" s="25">
        <v>157.27000000000001</v>
      </c>
      <c r="BH7" s="25">
        <v>145.29</v>
      </c>
      <c r="BI7" s="25">
        <v>212.96</v>
      </c>
      <c r="BJ7" s="25">
        <v>398.98</v>
      </c>
      <c r="BK7" s="25">
        <v>418.68</v>
      </c>
      <c r="BL7" s="25">
        <v>439.43</v>
      </c>
      <c r="BM7" s="25">
        <v>438.41</v>
      </c>
      <c r="BN7" s="25">
        <v>430.23</v>
      </c>
      <c r="BO7" s="25">
        <v>265.93</v>
      </c>
      <c r="BP7" s="25">
        <v>118.96</v>
      </c>
      <c r="BQ7" s="25">
        <v>121.14</v>
      </c>
      <c r="BR7" s="25">
        <v>115.16</v>
      </c>
      <c r="BS7" s="25">
        <v>110.61</v>
      </c>
      <c r="BT7" s="25">
        <v>99.21</v>
      </c>
      <c r="BU7" s="25">
        <v>98.64</v>
      </c>
      <c r="BV7" s="25">
        <v>94.78</v>
      </c>
      <c r="BW7" s="25">
        <v>94.41</v>
      </c>
      <c r="BX7" s="25">
        <v>90.96</v>
      </c>
      <c r="BY7" s="25">
        <v>90.66</v>
      </c>
      <c r="BZ7" s="25">
        <v>97.82</v>
      </c>
      <c r="CA7" s="25">
        <v>125.74</v>
      </c>
      <c r="CB7" s="25">
        <v>123.36</v>
      </c>
      <c r="CC7" s="25">
        <v>130.22999999999999</v>
      </c>
      <c r="CD7" s="25">
        <v>135.49</v>
      </c>
      <c r="CE7" s="25">
        <v>149.99</v>
      </c>
      <c r="CF7" s="25">
        <v>178.92</v>
      </c>
      <c r="CG7" s="25">
        <v>181.3</v>
      </c>
      <c r="CH7" s="25">
        <v>192.13</v>
      </c>
      <c r="CI7" s="25">
        <v>197.04</v>
      </c>
      <c r="CJ7" s="25">
        <v>199.33</v>
      </c>
      <c r="CK7" s="25">
        <v>177.56</v>
      </c>
      <c r="CL7" s="25">
        <v>69.23</v>
      </c>
      <c r="CM7" s="25">
        <v>69.56</v>
      </c>
      <c r="CN7" s="25">
        <v>69.06</v>
      </c>
      <c r="CO7" s="25">
        <v>67.14</v>
      </c>
      <c r="CP7" s="25">
        <v>63.14</v>
      </c>
      <c r="CQ7" s="25">
        <v>55.14</v>
      </c>
      <c r="CR7" s="25">
        <v>55.89</v>
      </c>
      <c r="CS7" s="25">
        <v>53.87</v>
      </c>
      <c r="CT7" s="25">
        <v>54.49</v>
      </c>
      <c r="CU7" s="25">
        <v>54.8</v>
      </c>
      <c r="CV7" s="25">
        <v>59.81</v>
      </c>
      <c r="CW7" s="25">
        <v>84.76</v>
      </c>
      <c r="CX7" s="25">
        <v>84.58</v>
      </c>
      <c r="CY7" s="25">
        <v>84.85</v>
      </c>
      <c r="CZ7" s="25">
        <v>84.64</v>
      </c>
      <c r="DA7" s="25">
        <v>82.47</v>
      </c>
      <c r="DB7" s="25">
        <v>81.39</v>
      </c>
      <c r="DC7" s="25">
        <v>81.27</v>
      </c>
      <c r="DD7" s="25">
        <v>79.489999999999995</v>
      </c>
      <c r="DE7" s="25">
        <v>78.8</v>
      </c>
      <c r="DF7" s="25">
        <v>77.98</v>
      </c>
      <c r="DG7" s="25">
        <v>89.42</v>
      </c>
      <c r="DH7" s="25">
        <v>48.79</v>
      </c>
      <c r="DI7" s="25">
        <v>50.28</v>
      </c>
      <c r="DJ7" s="25">
        <v>50.73</v>
      </c>
      <c r="DK7" s="25">
        <v>50.69</v>
      </c>
      <c r="DL7" s="25">
        <v>50.48</v>
      </c>
      <c r="DM7" s="25">
        <v>49.92</v>
      </c>
      <c r="DN7" s="25">
        <v>50.63</v>
      </c>
      <c r="DO7" s="25">
        <v>50.75</v>
      </c>
      <c r="DP7" s="25">
        <v>51.72</v>
      </c>
      <c r="DQ7" s="25">
        <v>52.27</v>
      </c>
      <c r="DR7" s="25">
        <v>52.02</v>
      </c>
      <c r="DS7" s="25">
        <v>7.1</v>
      </c>
      <c r="DT7" s="25">
        <v>7.23</v>
      </c>
      <c r="DU7" s="25">
        <v>9.44</v>
      </c>
      <c r="DV7" s="25">
        <v>10.36</v>
      </c>
      <c r="DW7" s="25">
        <v>10.29</v>
      </c>
      <c r="DX7" s="25">
        <v>16.88</v>
      </c>
      <c r="DY7" s="25">
        <v>18.28</v>
      </c>
      <c r="DZ7" s="25">
        <v>21.14</v>
      </c>
      <c r="EA7" s="25">
        <v>22.12</v>
      </c>
      <c r="EB7" s="25">
        <v>25.67</v>
      </c>
      <c r="EC7" s="25">
        <v>25.37</v>
      </c>
      <c r="ED7" s="25">
        <v>0.28999999999999998</v>
      </c>
      <c r="EE7" s="25">
        <v>0.44</v>
      </c>
      <c r="EF7" s="25">
        <v>0.52</v>
      </c>
      <c r="EG7" s="25">
        <v>0.6</v>
      </c>
      <c r="EH7" s="25">
        <v>0.46</v>
      </c>
      <c r="EI7" s="25">
        <v>0.52</v>
      </c>
      <c r="EJ7" s="25">
        <v>0.53</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2025-01-30T08:53:59Z</cp:lastPrinted>
  <dcterms:created xsi:type="dcterms:W3CDTF">2024-12-11T05:06:26Z</dcterms:created>
  <dcterms:modified xsi:type="dcterms:W3CDTF">2025-01-30T08:54:05Z</dcterms:modified>
  <cp:category/>
</cp:coreProperties>
</file>