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6.4.45\zaisei\財政①\公営企業\R02\R03.01.13（〆1／22（金））【07津久見市】公営企業に係る経営比較分析表（令和元年度決算）の分析等について（依頼）【ＨＰ掲載！！！】\02 回答\"/>
    </mc:Choice>
  </mc:AlternateContent>
  <workbookProtection workbookAlgorithmName="SHA-512" workbookHashValue="HViTBIoeEaJoYqz3HTOcaMru+JUrVs87NZ1duhnbuuTVySOeKsqPDiZaLbAsJBKR9lHv2S70doHCOpqo4EOOrw==" workbookSaltValue="lqt8YinZfgBldHWg4+SbJ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<sst xmlns="http://schemas.openxmlformats.org/spreadsheetml/2006/main" count="236" uniqueCount="120">
  <si>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</si>
  <si>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</si>
  <si>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</si>
  <si>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</si>
  <si>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</si>
  <si>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</si>
  <si>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</si>
  <si>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</si>
  <si>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</si>
  <si>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</si>
  <si>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</si>
  <si>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</si>
  <si>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</si>
  <si>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</si>
  <si>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</si>
  <si>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</si>
  <si>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</si>
  <si>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</si>
  <si>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</si>
  <si>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</si>
  <si>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</si>
  <si>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</si>
  <si>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</si>
  <si>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</si>
  <si>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</si>
  <si>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</si>
  <si>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</si>
  <si>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</si>
  <si>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</si>
  <si>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</si>
  <si>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</si>
  <si>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</si>
  <si>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</si>
  <si>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</si>
  <si>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</si>
  <si>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</si>
  <si>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</si>
  <si>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</si>
  <si>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</si>
  <si>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</si>
  <si>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</si>
  <si>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</si>
  <si>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</si>
  <si>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</si>
  <si>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</si>
  <si>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</si>
  <si>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</si>
  <si>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</si>
  <si>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</si>
  <si>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</si>
  <si>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</si>
  <si>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</si>
  <si>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</si>
  <si>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</si>
  <si>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</si>
  <si>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</si>
  <si>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</si>
  <si>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</si>
  <si>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</si>
  <si>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</si>
  <si>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</si>
  <si>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</si>
  <si>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</si>
  <si>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</si>
  <si>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</si>
  <si>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</si>
  <si>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</si>
  <si>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</si>
  <si>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</si>
  <si>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</si>
  <si>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</si>
  <si>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</si>
  <si>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</si>
  <si>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</si>
  <si>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</si>
  <si>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</si>
  <si>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</si>
  <si>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</si>
  <si>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</si>
  <si>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</si>
  <si>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</si>
  <si>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</si>
  <si>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</si>
  <si>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</si>
  <si>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</si>
  <si>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</si>
  <si>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</si>
  <si>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</si>
  <si>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</si>
  <si>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</si>
  <si>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</si>
  <si>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</si>
  <si>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</si>
  <si>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</si>
  <si>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</si>
  <si>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</si>
  <si>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</si>
  <si>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</si>
  <si>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</si>
  <si>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</si>
  <si>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</si>
  <si>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</si>
  <si>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</si>
  <si>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</si>
  <si>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</si>
  <si>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</si>
  <si>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</si>
  <si>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</si>
  <si>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</si>
  <si>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</si>
  <si>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</si>
  <si>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</si>
  <si>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</si>
  <si>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</si>
  <si>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</si>
  <si>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</si>
  <si>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</si>
  <si>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総費用に地方債償還金を加えた費用が総収益でどの程度賄われているかを示す指標・・・平成27年から平成30年度まで徐々に比率が上昇しているものの、恒常的な赤字経営であることが言えるが、令和元年度では82%まで上昇しており、事業計画をはじめとした経営努力の成果が表れてきた言えます。
④料金収入に対する企業債残高の割合であり、企業債残高の規模を表す指標・・・全国平均及び類似団体と比較して、低い数値で推移しています。今後も投資規模や料金水準が適切か分析していく必要があります。
⑤使用料で回収すべき経費を、どの程度使用料で賄えているかを表した指標・・・数値は年々向上しており、令和元年度では100%を超え、全国平均に並ぶまでになりました。今後も、管渠の更新や施設の長寿命化など取組むべき課題も多いため、更なる使用料収入の確保が必要です。
⑥有収水量1㎥あたりの汚水処理について、かかる費用を表した指標・・・類似団体と比較して同程度ないし良い水準で推移していますが、全国平均に比べるとまだ高水準にあり、今後も更なる汚水処理の効率化が必要です。
⑦処理能力に対する処理水量の割合であり、施設の利用状況や適正規模を判断する指標・・・全国平均及び類似団体と比較して著しく低い数値で推移しており、施設効率を改善する必要があります。
⑧処理区域内人口のうち、汚水処理している人口の割合を表した指標・・・少しずつ向上していますが、全国平均及び類似団体と比較すると低い数値で推移しており、水洗化率向上の取組が必要になります。</t>
    <rPh sb="41" eb="43">
      <t>ヘイセイ</t>
    </rPh>
    <rPh sb="45" eb="46">
      <t>ネン</t>
    </rPh>
    <rPh sb="56" eb="58">
      <t>ジョジョ</t>
    </rPh>
    <rPh sb="59" eb="61">
      <t>ヒリツ</t>
    </rPh>
    <rPh sb="62" eb="64">
      <t>ジョウショウ</t>
    </rPh>
    <rPh sb="91" eb="92">
      <t>レイ</t>
    </rPh>
    <rPh sb="92" eb="93">
      <t>ワ</t>
    </rPh>
    <rPh sb="110" eb="112">
      <t>ジギョウ</t>
    </rPh>
    <rPh sb="112" eb="114">
      <t>ケイカク</t>
    </rPh>
    <rPh sb="123" eb="125">
      <t>ドリョク</t>
    </rPh>
    <rPh sb="126" eb="128">
      <t>セイカ</t>
    </rPh>
    <rPh sb="129" eb="130">
      <t>アラワ</t>
    </rPh>
    <rPh sb="286" eb="288">
      <t>レイワ</t>
    </rPh>
    <rPh sb="288" eb="291">
      <t>ガンネンド</t>
    </rPh>
    <rPh sb="298" eb="299">
      <t>コ</t>
    </rPh>
    <rPh sb="301" eb="303">
      <t>ゼンコク</t>
    </rPh>
    <rPh sb="303" eb="305">
      <t>ヘイキン</t>
    </rPh>
    <rPh sb="306" eb="307">
      <t>ナラ</t>
    </rPh>
    <rPh sb="317" eb="319">
      <t>コンゴ</t>
    </rPh>
    <rPh sb="321" eb="323">
      <t>カンキョ</t>
    </rPh>
    <rPh sb="324" eb="326">
      <t>コウシン</t>
    </rPh>
    <rPh sb="327" eb="329">
      <t>シセツ</t>
    </rPh>
    <rPh sb="330" eb="331">
      <t>チョウ</t>
    </rPh>
    <rPh sb="331" eb="334">
      <t>ジュミョウカ</t>
    </rPh>
    <rPh sb="336" eb="338">
      <t>トリク</t>
    </rPh>
    <rPh sb="341" eb="343">
      <t>カダイ</t>
    </rPh>
    <rPh sb="344" eb="345">
      <t>オオ</t>
    </rPh>
    <rPh sb="416" eb="417">
      <t>ヨ</t>
    </rPh>
    <rPh sb="418" eb="420">
      <t>スイジュン</t>
    </rPh>
    <rPh sb="430" eb="432">
      <t>ゼンコク</t>
    </rPh>
    <rPh sb="432" eb="434">
      <t>ヘイキン</t>
    </rPh>
    <rPh sb="435" eb="436">
      <t>クラ</t>
    </rPh>
    <rPh sb="441" eb="444">
      <t>コウスイジュン</t>
    </rPh>
    <rPh sb="448" eb="450">
      <t>コンゴ</t>
    </rPh>
    <phoneticPr fontId="4"/>
  </si>
  <si>
    <t>令和元年度末での汚水管渠総延長L=73.7kmのうち、布設後20年経過した管渠が51.6km、30年経過が19.5kmと、布設後30年以上経過した管渠の割合は、25%を越えるまでになりました。今後も、毎年その割合は増え続けています。また、大雨時に終末処理場に流入する不明水量は依然として多く、その対策が急がれます。
管渠の更新・老朽化対策は、ストックマネジメント支援制度に基づき計画的に実施することが望ましく、単発的な単費工事だけでは限界があるため、ストックマネジメント計画の策定及び実施設計について鋭意取組んでいます。</t>
    <rPh sb="0" eb="1">
      <t>レイ</t>
    </rPh>
    <rPh sb="1" eb="2">
      <t>ワ</t>
    </rPh>
    <rPh sb="2" eb="3">
      <t>ガン</t>
    </rPh>
    <rPh sb="61" eb="63">
      <t>フセツ</t>
    </rPh>
    <rPh sb="63" eb="64">
      <t>ゴ</t>
    </rPh>
    <rPh sb="66" eb="69">
      <t>ネンイジョウ</t>
    </rPh>
    <rPh sb="69" eb="71">
      <t>ケイカ</t>
    </rPh>
    <rPh sb="76" eb="78">
      <t>ワリアイ</t>
    </rPh>
    <rPh sb="84" eb="85">
      <t>コ</t>
    </rPh>
    <rPh sb="96" eb="98">
      <t>コンゴ</t>
    </rPh>
    <rPh sb="138" eb="140">
      <t>イゼン</t>
    </rPh>
    <rPh sb="143" eb="144">
      <t>オオ</t>
    </rPh>
    <rPh sb="235" eb="237">
      <t>ケイカク</t>
    </rPh>
    <rPh sb="238" eb="240">
      <t>サクテイ</t>
    </rPh>
    <rPh sb="240" eb="241">
      <t>オヨ</t>
    </rPh>
    <rPh sb="242" eb="244">
      <t>ジッシ</t>
    </rPh>
    <rPh sb="244" eb="246">
      <t>セッケイ</t>
    </rPh>
    <rPh sb="250" eb="252">
      <t>エイイ</t>
    </rPh>
    <rPh sb="252" eb="254">
      <t>トリク</t>
    </rPh>
    <phoneticPr fontId="4"/>
  </si>
  <si>
    <t>現状、経営の健全性・効率性に改善がみられるものの、依然として健全であるとは言い難く、今後管渠の更新や施設の長寿命化も予定されるため、益々経営が厳しくなることが予想されます。当市ではH28年度末に経営戦略を策定し、今後10年の収支計画について検討しています。収入面では、有収率・施設利用率・水洗化率が低いなか、水洗化率を向上させることにより有収水量を増加させ、使用料収入を確保していくことが必要になります。支出面では、投資の効率化や維持管理費の削減等、今後の投資のあり方や経営体制のあり方を見直す必要があります。
また資産状況の把握・分析や適切な使用料設定の検討をするためには、経営の透明化が必要不可欠であり、令和５年４月１日より法適用化へと移行するため、準備をすすめています。</t>
    <rPh sb="14" eb="16">
      <t>カイゼン</t>
    </rPh>
    <rPh sb="25" eb="27">
      <t>イゼン</t>
    </rPh>
    <rPh sb="30" eb="32">
      <t>ケンゼン</t>
    </rPh>
    <rPh sb="37" eb="38">
      <t>イ</t>
    </rPh>
    <rPh sb="39" eb="40">
      <t>ガタ</t>
    </rPh>
    <rPh sb="304" eb="305">
      <t>レイ</t>
    </rPh>
    <rPh sb="305" eb="306">
      <t>ワ</t>
    </rPh>
    <rPh sb="327" eb="329">
      <t>ジュンビ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</si>
</sst>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0.06</c:v>
                </c:pt>
                <c:pt idx="1">
                  <c:v>0.05</c:v>
                </c:pt>
                <c:pt idx="2">
                  <c:v>0.01</c:v>
                </c:pt>
                <c:pt idx="3">
                  <c:v>0.03</c:v>
                </c:pt>
                <c:pt idx="4">
                  <c:v>0.01</c:v>
                </c:pt>
              </c:numCache>
            </c:numRef>
          </c:val>
          <c:extLst>
            <c:ext xmlns:c16="http://schemas.microsoft.com/office/drawing/2014/chart" uri="{C3380CC4-5D6E-409C-BE32-E72D297353CC}">
              <c16:uniqueId val="{00000000-6956-4CC6-B127-6A776BDADF1A}"/>
            </c:ext>
          </c:extLst>
        </c:ser>
        <c:dLbls>
          <c:showLegendKey val="0"/>
          <c:showVal val="0"/>
          <c:showCatName val="0"/>
          <c:showSerName val="0"/>
          <c:showPercent val="0"/>
          <c:showBubbleSize val="0"/>
        </c:dLbls>
        <c:gapWidth val="150"/>
        <c:axId val="221296984"/>
        <c:axId val="221297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c:ext xmlns:c16="http://schemas.microsoft.com/office/drawing/2014/chart" uri="{C3380CC4-5D6E-409C-BE32-E72D297353CC}">
              <c16:uniqueId val="{00000001-6956-4CC6-B127-6A776BDADF1A}"/>
            </c:ext>
          </c:extLst>
        </c:ser>
        <c:dLbls>
          <c:showLegendKey val="0"/>
          <c:showVal val="0"/>
          <c:showCatName val="0"/>
          <c:showSerName val="0"/>
          <c:showPercent val="0"/>
          <c:showBubbleSize val="0"/>
        </c:dLbls>
        <c:marker val="1"/>
        <c:smooth val="0"/>
        <c:axId val="221296984"/>
        <c:axId val="221297368"/>
      </c:lineChart>
      <c:dateAx>
        <c:axId val="221296984"/>
        <c:scaling>
          <c:orientation val="minMax"/>
        </c:scaling>
        <c:delete val="1"/>
        <c:axPos val="b"/>
        <c:numFmt formatCode="&quot;H&quot;yy" sourceLinked="1"/>
        <c:majorTickMark val="none"/>
        <c:minorTickMark val="none"/>
        <c:tickLblPos val="none"/>
        <c:crossAx val="221297368"/>
        <c:crosses val="autoZero"/>
        <c:auto val="1"/>
        <c:lblOffset val="100"/>
        <c:baseTimeUnit val="years"/>
      </c:dateAx>
      <c:valAx>
        <c:axId val="22129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9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33.57</c:v>
                </c:pt>
                <c:pt idx="1">
                  <c:v>34.479999999999997</c:v>
                </c:pt>
                <c:pt idx="2">
                  <c:v>36.630000000000003</c:v>
                </c:pt>
                <c:pt idx="3">
                  <c:v>39.880000000000003</c:v>
                </c:pt>
                <c:pt idx="4">
                  <c:v>38.21</c:v>
                </c:pt>
              </c:numCache>
            </c:numRef>
          </c:val>
          <c:extLst>
            <c:ext xmlns:c16="http://schemas.microsoft.com/office/drawing/2014/chart" uri="{C3380CC4-5D6E-409C-BE32-E72D297353CC}">
              <c16:uniqueId val="{00000000-2342-4EAE-8261-2FA981567CEC}"/>
            </c:ext>
          </c:extLst>
        </c:ser>
        <c:dLbls>
          <c:showLegendKey val="0"/>
          <c:showVal val="0"/>
          <c:showCatName val="0"/>
          <c:showSerName val="0"/>
          <c:showPercent val="0"/>
          <c:showBubbleSize val="0"/>
        </c:dLbls>
        <c:gapWidth val="150"/>
        <c:axId val="66683720"/>
        <c:axId val="221870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c:ext xmlns:c16="http://schemas.microsoft.com/office/drawing/2014/chart" uri="{C3380CC4-5D6E-409C-BE32-E72D297353CC}">
              <c16:uniqueId val="{00000001-2342-4EAE-8261-2FA981567CEC}"/>
            </c:ext>
          </c:extLst>
        </c:ser>
        <c:dLbls>
          <c:showLegendKey val="0"/>
          <c:showVal val="0"/>
          <c:showCatName val="0"/>
          <c:showSerName val="0"/>
          <c:showPercent val="0"/>
          <c:showBubbleSize val="0"/>
        </c:dLbls>
        <c:marker val="1"/>
        <c:smooth val="0"/>
        <c:axId val="66683720"/>
        <c:axId val="221870184"/>
      </c:lineChart>
      <c:dateAx>
        <c:axId val="66683720"/>
        <c:scaling>
          <c:orientation val="minMax"/>
        </c:scaling>
        <c:delete val="1"/>
        <c:axPos val="b"/>
        <c:numFmt formatCode="&quot;H&quot;yy" sourceLinked="1"/>
        <c:majorTickMark val="none"/>
        <c:minorTickMark val="none"/>
        <c:tickLblPos val="none"/>
        <c:crossAx val="221870184"/>
        <c:crosses val="autoZero"/>
        <c:auto val="1"/>
        <c:lblOffset val="100"/>
        <c:baseTimeUnit val="years"/>
      </c:dateAx>
      <c:valAx>
        <c:axId val="22187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8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73.84</c:v>
                </c:pt>
                <c:pt idx="1">
                  <c:v>76.12</c:v>
                </c:pt>
                <c:pt idx="2">
                  <c:v>78.06</c:v>
                </c:pt>
                <c:pt idx="3">
                  <c:v>79.19</c:v>
                </c:pt>
                <c:pt idx="4">
                  <c:v>80.650000000000006</c:v>
                </c:pt>
              </c:numCache>
            </c:numRef>
          </c:val>
          <c:extLst>
            <c:ext xmlns:c16="http://schemas.microsoft.com/office/drawing/2014/chart" uri="{C3380CC4-5D6E-409C-BE32-E72D297353CC}">
              <c16:uniqueId val="{00000000-AA9A-4792-ACEE-BDC8C88BBCB6}"/>
            </c:ext>
          </c:extLst>
        </c:ser>
        <c:dLbls>
          <c:showLegendKey val="0"/>
          <c:showVal val="0"/>
          <c:showCatName val="0"/>
          <c:showSerName val="0"/>
          <c:showPercent val="0"/>
          <c:showBubbleSize val="0"/>
        </c:dLbls>
        <c:gapWidth val="150"/>
        <c:axId val="221871360"/>
        <c:axId val="22187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c:ext xmlns:c16="http://schemas.microsoft.com/office/drawing/2014/chart" uri="{C3380CC4-5D6E-409C-BE32-E72D297353CC}">
              <c16:uniqueId val="{00000001-AA9A-4792-ACEE-BDC8C88BBCB6}"/>
            </c:ext>
          </c:extLst>
        </c:ser>
        <c:dLbls>
          <c:showLegendKey val="0"/>
          <c:showVal val="0"/>
          <c:showCatName val="0"/>
          <c:showSerName val="0"/>
          <c:showPercent val="0"/>
          <c:showBubbleSize val="0"/>
        </c:dLbls>
        <c:marker val="1"/>
        <c:smooth val="0"/>
        <c:axId val="221871360"/>
        <c:axId val="221871752"/>
      </c:lineChart>
      <c:dateAx>
        <c:axId val="221871360"/>
        <c:scaling>
          <c:orientation val="minMax"/>
        </c:scaling>
        <c:delete val="1"/>
        <c:axPos val="b"/>
        <c:numFmt formatCode="&quot;H&quot;yy" sourceLinked="1"/>
        <c:majorTickMark val="none"/>
        <c:minorTickMark val="none"/>
        <c:tickLblPos val="none"/>
        <c:crossAx val="221871752"/>
        <c:crosses val="autoZero"/>
        <c:auto val="1"/>
        <c:lblOffset val="100"/>
        <c:baseTimeUnit val="years"/>
      </c:dateAx>
      <c:valAx>
        <c:axId val="22187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87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54.79</c:v>
                </c:pt>
                <c:pt idx="1">
                  <c:v>56.39</c:v>
                </c:pt>
                <c:pt idx="2">
                  <c:v>57.45</c:v>
                </c:pt>
                <c:pt idx="3">
                  <c:v>64.72</c:v>
                </c:pt>
                <c:pt idx="4">
                  <c:v>82.08</c:v>
                </c:pt>
              </c:numCache>
            </c:numRef>
          </c:val>
          <c:extLst>
            <c:ext xmlns:c16="http://schemas.microsoft.com/office/drawing/2014/chart" uri="{C3380CC4-5D6E-409C-BE32-E72D297353CC}">
              <c16:uniqueId val="{00000000-7C3B-4D38-B330-9FE872C192A7}"/>
            </c:ext>
          </c:extLst>
        </c:ser>
        <c:dLbls>
          <c:showLegendKey val="0"/>
          <c:showVal val="0"/>
          <c:showCatName val="0"/>
          <c:showSerName val="0"/>
          <c:showPercent val="0"/>
          <c:showBubbleSize val="0"/>
        </c:dLbls>
        <c:gapWidth val="150"/>
        <c:axId val="221355392"/>
        <c:axId val="22138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3B-4D38-B330-9FE872C192A7}"/>
            </c:ext>
          </c:extLst>
        </c:ser>
        <c:dLbls>
          <c:showLegendKey val="0"/>
          <c:showVal val="0"/>
          <c:showCatName val="0"/>
          <c:showSerName val="0"/>
          <c:showPercent val="0"/>
          <c:showBubbleSize val="0"/>
        </c:dLbls>
        <c:marker val="1"/>
        <c:smooth val="0"/>
        <c:axId val="221355392"/>
        <c:axId val="221382200"/>
      </c:lineChart>
      <c:dateAx>
        <c:axId val="221355392"/>
        <c:scaling>
          <c:orientation val="minMax"/>
        </c:scaling>
        <c:delete val="1"/>
        <c:axPos val="b"/>
        <c:numFmt formatCode="&quot;H&quot;yy" sourceLinked="1"/>
        <c:majorTickMark val="none"/>
        <c:minorTickMark val="none"/>
        <c:tickLblPos val="none"/>
        <c:crossAx val="221382200"/>
        <c:crosses val="autoZero"/>
        <c:auto val="1"/>
        <c:lblOffset val="100"/>
        <c:baseTimeUnit val="years"/>
      </c:dateAx>
      <c:valAx>
        <c:axId val="22138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35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E8-43A8-AF30-32FA0A0D0440}"/>
            </c:ext>
          </c:extLst>
        </c:ser>
        <c:dLbls>
          <c:showLegendKey val="0"/>
          <c:showVal val="0"/>
          <c:showCatName val="0"/>
          <c:showSerName val="0"/>
          <c:showPercent val="0"/>
          <c:showBubbleSize val="0"/>
        </c:dLbls>
        <c:gapWidth val="150"/>
        <c:axId val="221422456"/>
        <c:axId val="22142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E8-43A8-AF30-32FA0A0D0440}"/>
            </c:ext>
          </c:extLst>
        </c:ser>
        <c:dLbls>
          <c:showLegendKey val="0"/>
          <c:showVal val="0"/>
          <c:showCatName val="0"/>
          <c:showSerName val="0"/>
          <c:showPercent val="0"/>
          <c:showBubbleSize val="0"/>
        </c:dLbls>
        <c:marker val="1"/>
        <c:smooth val="0"/>
        <c:axId val="221422456"/>
        <c:axId val="221426936"/>
      </c:lineChart>
      <c:dateAx>
        <c:axId val="221422456"/>
        <c:scaling>
          <c:orientation val="minMax"/>
        </c:scaling>
        <c:delete val="1"/>
        <c:axPos val="b"/>
        <c:numFmt formatCode="&quot;H&quot;yy" sourceLinked="1"/>
        <c:majorTickMark val="none"/>
        <c:minorTickMark val="none"/>
        <c:tickLblPos val="none"/>
        <c:crossAx val="221426936"/>
        <c:crosses val="autoZero"/>
        <c:auto val="1"/>
        <c:lblOffset val="100"/>
        <c:baseTimeUnit val="years"/>
      </c:dateAx>
      <c:valAx>
        <c:axId val="22142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2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C3-496D-A59C-A2EAC345DE07}"/>
            </c:ext>
          </c:extLst>
        </c:ser>
        <c:dLbls>
          <c:showLegendKey val="0"/>
          <c:showVal val="0"/>
          <c:showCatName val="0"/>
          <c:showSerName val="0"/>
          <c:showPercent val="0"/>
          <c:showBubbleSize val="0"/>
        </c:dLbls>
        <c:gapWidth val="150"/>
        <c:axId val="221513448"/>
        <c:axId val="22151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C3-496D-A59C-A2EAC345DE07}"/>
            </c:ext>
          </c:extLst>
        </c:ser>
        <c:dLbls>
          <c:showLegendKey val="0"/>
          <c:showVal val="0"/>
          <c:showCatName val="0"/>
          <c:showSerName val="0"/>
          <c:showPercent val="0"/>
          <c:showBubbleSize val="0"/>
        </c:dLbls>
        <c:marker val="1"/>
        <c:smooth val="0"/>
        <c:axId val="221513448"/>
        <c:axId val="221513832"/>
      </c:lineChart>
      <c:dateAx>
        <c:axId val="221513448"/>
        <c:scaling>
          <c:orientation val="minMax"/>
        </c:scaling>
        <c:delete val="1"/>
        <c:axPos val="b"/>
        <c:numFmt formatCode="&quot;H&quot;yy" sourceLinked="1"/>
        <c:majorTickMark val="none"/>
        <c:minorTickMark val="none"/>
        <c:tickLblPos val="none"/>
        <c:crossAx val="221513832"/>
        <c:crosses val="autoZero"/>
        <c:auto val="1"/>
        <c:lblOffset val="100"/>
        <c:baseTimeUnit val="years"/>
      </c:dateAx>
      <c:valAx>
        <c:axId val="22151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51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FC-4697-AE7B-A16C40CA95D0}"/>
            </c:ext>
          </c:extLst>
        </c:ser>
        <c:dLbls>
          <c:showLegendKey val="0"/>
          <c:showVal val="0"/>
          <c:showCatName val="0"/>
          <c:showSerName val="0"/>
          <c:showPercent val="0"/>
          <c:showBubbleSize val="0"/>
        </c:dLbls>
        <c:gapWidth val="150"/>
        <c:axId val="66682152"/>
        <c:axId val="6668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FC-4697-AE7B-A16C40CA95D0}"/>
            </c:ext>
          </c:extLst>
        </c:ser>
        <c:dLbls>
          <c:showLegendKey val="0"/>
          <c:showVal val="0"/>
          <c:showCatName val="0"/>
          <c:showSerName val="0"/>
          <c:showPercent val="0"/>
          <c:showBubbleSize val="0"/>
        </c:dLbls>
        <c:marker val="1"/>
        <c:smooth val="0"/>
        <c:axId val="66682152"/>
        <c:axId val="66682544"/>
      </c:lineChart>
      <c:dateAx>
        <c:axId val="66682152"/>
        <c:scaling>
          <c:orientation val="minMax"/>
        </c:scaling>
        <c:delete val="1"/>
        <c:axPos val="b"/>
        <c:numFmt formatCode="&quot;H&quot;yy" sourceLinked="1"/>
        <c:majorTickMark val="none"/>
        <c:minorTickMark val="none"/>
        <c:tickLblPos val="none"/>
        <c:crossAx val="66682544"/>
        <c:crosses val="autoZero"/>
        <c:auto val="1"/>
        <c:lblOffset val="100"/>
        <c:baseTimeUnit val="years"/>
      </c:dateAx>
      <c:valAx>
        <c:axId val="6668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8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55-4646-BB8A-B58EAF2ED431}"/>
            </c:ext>
          </c:extLst>
        </c:ser>
        <c:dLbls>
          <c:showLegendKey val="0"/>
          <c:showVal val="0"/>
          <c:showCatName val="0"/>
          <c:showSerName val="0"/>
          <c:showPercent val="0"/>
          <c:showBubbleSize val="0"/>
        </c:dLbls>
        <c:gapWidth val="150"/>
        <c:axId val="221537640"/>
        <c:axId val="22153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55-4646-BB8A-B58EAF2ED431}"/>
            </c:ext>
          </c:extLst>
        </c:ser>
        <c:dLbls>
          <c:showLegendKey val="0"/>
          <c:showVal val="0"/>
          <c:showCatName val="0"/>
          <c:showSerName val="0"/>
          <c:showPercent val="0"/>
          <c:showBubbleSize val="0"/>
        </c:dLbls>
        <c:marker val="1"/>
        <c:smooth val="0"/>
        <c:axId val="221537640"/>
        <c:axId val="221538032"/>
      </c:lineChart>
      <c:dateAx>
        <c:axId val="221537640"/>
        <c:scaling>
          <c:orientation val="minMax"/>
        </c:scaling>
        <c:delete val="1"/>
        <c:axPos val="b"/>
        <c:numFmt formatCode="&quot;H&quot;yy" sourceLinked="1"/>
        <c:majorTickMark val="none"/>
        <c:minorTickMark val="none"/>
        <c:tickLblPos val="none"/>
        <c:crossAx val="221538032"/>
        <c:crosses val="autoZero"/>
        <c:auto val="1"/>
        <c:lblOffset val="100"/>
        <c:baseTimeUnit val="years"/>
      </c:dateAx>
      <c:valAx>
        <c:axId val="22153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53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250.57</c:v>
                </c:pt>
                <c:pt idx="1">
                  <c:v>186.84</c:v>
                </c:pt>
                <c:pt idx="2">
                  <c:v>154.62</c:v>
                </c:pt>
                <c:pt idx="3">
                  <c:v>151.66</c:v>
                </c:pt>
                <c:pt idx="4">
                  <c:v>126.36</c:v>
                </c:pt>
              </c:numCache>
            </c:numRef>
          </c:val>
          <c:extLst>
            <c:ext xmlns:c16="http://schemas.microsoft.com/office/drawing/2014/chart" uri="{C3380CC4-5D6E-409C-BE32-E72D297353CC}">
              <c16:uniqueId val="{00000000-49BE-42F5-A519-D4FD6872B916}"/>
            </c:ext>
          </c:extLst>
        </c:ser>
        <c:dLbls>
          <c:showLegendKey val="0"/>
          <c:showVal val="0"/>
          <c:showCatName val="0"/>
          <c:showSerName val="0"/>
          <c:showPercent val="0"/>
          <c:showBubbleSize val="0"/>
        </c:dLbls>
        <c:gapWidth val="150"/>
        <c:axId val="221622544"/>
        <c:axId val="221622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c:ext xmlns:c16="http://schemas.microsoft.com/office/drawing/2014/chart" uri="{C3380CC4-5D6E-409C-BE32-E72D297353CC}">
              <c16:uniqueId val="{00000001-49BE-42F5-A519-D4FD6872B916}"/>
            </c:ext>
          </c:extLst>
        </c:ser>
        <c:dLbls>
          <c:showLegendKey val="0"/>
          <c:showVal val="0"/>
          <c:showCatName val="0"/>
          <c:showSerName val="0"/>
          <c:showPercent val="0"/>
          <c:showBubbleSize val="0"/>
        </c:dLbls>
        <c:marker val="1"/>
        <c:smooth val="0"/>
        <c:axId val="221622544"/>
        <c:axId val="221622936"/>
      </c:lineChart>
      <c:dateAx>
        <c:axId val="221622544"/>
        <c:scaling>
          <c:orientation val="minMax"/>
        </c:scaling>
        <c:delete val="1"/>
        <c:axPos val="b"/>
        <c:numFmt formatCode="&quot;H&quot;yy" sourceLinked="1"/>
        <c:majorTickMark val="none"/>
        <c:minorTickMark val="none"/>
        <c:tickLblPos val="none"/>
        <c:crossAx val="221622936"/>
        <c:crosses val="autoZero"/>
        <c:auto val="1"/>
        <c:lblOffset val="100"/>
        <c:baseTimeUnit val="years"/>
      </c:dateAx>
      <c:valAx>
        <c:axId val="22162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62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88.45</c:v>
                </c:pt>
                <c:pt idx="1">
                  <c:v>91.17</c:v>
                </c:pt>
                <c:pt idx="2">
                  <c:v>92.9</c:v>
                </c:pt>
                <c:pt idx="3">
                  <c:v>95.19</c:v>
                </c:pt>
                <c:pt idx="4">
                  <c:v>100.41</c:v>
                </c:pt>
              </c:numCache>
            </c:numRef>
          </c:val>
          <c:extLst>
            <c:ext xmlns:c16="http://schemas.microsoft.com/office/drawing/2014/chart" uri="{C3380CC4-5D6E-409C-BE32-E72D297353CC}">
              <c16:uniqueId val="{00000000-A629-49BB-9B26-0B827FA046CA}"/>
            </c:ext>
          </c:extLst>
        </c:ser>
        <c:dLbls>
          <c:showLegendKey val="0"/>
          <c:showVal val="0"/>
          <c:showCatName val="0"/>
          <c:showSerName val="0"/>
          <c:showPercent val="0"/>
          <c:showBubbleSize val="0"/>
        </c:dLbls>
        <c:gapWidth val="150"/>
        <c:axId val="221536856"/>
        <c:axId val="22153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c:ext xmlns:c16="http://schemas.microsoft.com/office/drawing/2014/chart" uri="{C3380CC4-5D6E-409C-BE32-E72D297353CC}">
              <c16:uniqueId val="{00000001-A629-49BB-9B26-0B827FA046CA}"/>
            </c:ext>
          </c:extLst>
        </c:ser>
        <c:dLbls>
          <c:showLegendKey val="0"/>
          <c:showVal val="0"/>
          <c:showCatName val="0"/>
          <c:showSerName val="0"/>
          <c:showPercent val="0"/>
          <c:showBubbleSize val="0"/>
        </c:dLbls>
        <c:marker val="1"/>
        <c:smooth val="0"/>
        <c:axId val="221536856"/>
        <c:axId val="221536464"/>
      </c:lineChart>
      <c:dateAx>
        <c:axId val="221536856"/>
        <c:scaling>
          <c:orientation val="minMax"/>
        </c:scaling>
        <c:delete val="1"/>
        <c:axPos val="b"/>
        <c:numFmt formatCode="&quot;H&quot;yy" sourceLinked="1"/>
        <c:majorTickMark val="none"/>
        <c:minorTickMark val="none"/>
        <c:tickLblPos val="none"/>
        <c:crossAx val="221536464"/>
        <c:crosses val="autoZero"/>
        <c:auto val="1"/>
        <c:lblOffset val="100"/>
        <c:baseTimeUnit val="years"/>
      </c:dateAx>
      <c:valAx>
        <c:axId val="22153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53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184.73</c:v>
                </c:pt>
                <c:pt idx="1">
                  <c:v>184.76</c:v>
                </c:pt>
                <c:pt idx="2">
                  <c:v>183.17</c:v>
                </c:pt>
                <c:pt idx="3">
                  <c:v>176.92</c:v>
                </c:pt>
                <c:pt idx="4">
                  <c:v>169.33</c:v>
                </c:pt>
              </c:numCache>
            </c:numRef>
          </c:val>
          <c:extLst>
            <c:ext xmlns:c16="http://schemas.microsoft.com/office/drawing/2014/chart" uri="{C3380CC4-5D6E-409C-BE32-E72D297353CC}">
              <c16:uniqueId val="{00000000-1CB0-4D6C-B2F0-EC5F718439F5}"/>
            </c:ext>
          </c:extLst>
        </c:ser>
        <c:dLbls>
          <c:showLegendKey val="0"/>
          <c:showVal val="0"/>
          <c:showCatName val="0"/>
          <c:showSerName val="0"/>
          <c:showPercent val="0"/>
          <c:showBubbleSize val="0"/>
        </c:dLbls>
        <c:gapWidth val="150"/>
        <c:axId val="221537248"/>
        <c:axId val="22162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c:ext xmlns:c16="http://schemas.microsoft.com/office/drawing/2014/chart" uri="{C3380CC4-5D6E-409C-BE32-E72D297353CC}">
              <c16:uniqueId val="{00000001-1CB0-4D6C-B2F0-EC5F718439F5}"/>
            </c:ext>
          </c:extLst>
        </c:ser>
        <c:dLbls>
          <c:showLegendKey val="0"/>
          <c:showVal val="0"/>
          <c:showCatName val="0"/>
          <c:showSerName val="0"/>
          <c:showPercent val="0"/>
          <c:showBubbleSize val="0"/>
        </c:dLbls>
        <c:marker val="1"/>
        <c:smooth val="0"/>
        <c:axId val="221537248"/>
        <c:axId val="221624896"/>
      </c:lineChart>
      <c:dateAx>
        <c:axId val="221537248"/>
        <c:scaling>
          <c:orientation val="minMax"/>
        </c:scaling>
        <c:delete val="1"/>
        <c:axPos val="b"/>
        <c:numFmt formatCode="&quot;H&quot;yy" sourceLinked="1"/>
        <c:majorTickMark val="none"/>
        <c:minorTickMark val="none"/>
        <c:tickLblPos val="none"/>
        <c:crossAx val="221624896"/>
        <c:crosses val="autoZero"/>
        <c:auto val="1"/>
        <c:lblOffset val="100"/>
        <c:baseTimeUnit val="years"/>
      </c:dateAx>
      <c:valAx>
        <c:axId val="2216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5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大分県　津久見市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Cc1</v>
      </c>
      <c r="X8" s="78"/>
      <c r="Y8" s="78"/>
      <c r="Z8" s="78"/>
      <c r="AA8" s="78"/>
      <c r="AB8" s="78"/>
      <c r="AC8" s="78"/>
      <c r="AD8" s="79" t="str">
        <f>データ!$M$6</f>
        <v>非設置</v>
      </c>
      <c r="AE8" s="79"/>
      <c r="AF8" s="79"/>
      <c r="AG8" s="79"/>
      <c r="AH8" s="79"/>
      <c r="AI8" s="79"/>
      <c r="AJ8" s="79"/>
      <c r="AK8" s="3"/>
      <c r="AL8" s="75">
        <f>データ!S6</f>
        <v>17168</v>
      </c>
      <c r="AM8" s="75"/>
      <c r="AN8" s="75"/>
      <c r="AO8" s="75"/>
      <c r="AP8" s="75"/>
      <c r="AQ8" s="75"/>
      <c r="AR8" s="75"/>
      <c r="AS8" s="75"/>
      <c r="AT8" s="74">
        <f>データ!T6</f>
        <v>79.5</v>
      </c>
      <c r="AU8" s="74"/>
      <c r="AV8" s="74"/>
      <c r="AW8" s="74"/>
      <c r="AX8" s="74"/>
      <c r="AY8" s="74"/>
      <c r="AZ8" s="74"/>
      <c r="BA8" s="74"/>
      <c r="BB8" s="74">
        <f>データ!U6</f>
        <v>215.95</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54.72</v>
      </c>
      <c r="Q10" s="74"/>
      <c r="R10" s="74"/>
      <c r="S10" s="74"/>
      <c r="T10" s="74"/>
      <c r="U10" s="74"/>
      <c r="V10" s="74"/>
      <c r="W10" s="74">
        <f>データ!Q6</f>
        <v>65.650000000000006</v>
      </c>
      <c r="X10" s="74"/>
      <c r="Y10" s="74"/>
      <c r="Z10" s="74"/>
      <c r="AA10" s="74"/>
      <c r="AB10" s="74"/>
      <c r="AC10" s="74"/>
      <c r="AD10" s="75">
        <f>データ!R6</f>
        <v>2810</v>
      </c>
      <c r="AE10" s="75"/>
      <c r="AF10" s="75"/>
      <c r="AG10" s="75"/>
      <c r="AH10" s="75"/>
      <c r="AI10" s="75"/>
      <c r="AJ10" s="75"/>
      <c r="AK10" s="2"/>
      <c r="AL10" s="75">
        <f>データ!V6</f>
        <v>9299</v>
      </c>
      <c r="AM10" s="75"/>
      <c r="AN10" s="75"/>
      <c r="AO10" s="75"/>
      <c r="AP10" s="75"/>
      <c r="AQ10" s="75"/>
      <c r="AR10" s="75"/>
      <c r="AS10" s="75"/>
      <c r="AT10" s="74">
        <f>データ!W6</f>
        <v>2.9</v>
      </c>
      <c r="AU10" s="74"/>
      <c r="AV10" s="74"/>
      <c r="AW10" s="74"/>
      <c r="AX10" s="74"/>
      <c r="AY10" s="74"/>
      <c r="AZ10" s="74"/>
      <c r="BA10" s="74"/>
      <c r="BB10" s="74">
        <f>データ!X6</f>
        <v>3206.55</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nNfXyw6Gf32EbPXFqsXZM43Nl2LVDIwRAlyBKHHtnDpUuQbJ2NWHeJRyE524E4CHaSDZA8o/s1w+HHNou3dkOg==" saltValue="a2xwPr+2wIBlVxYMmmGOe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442071</v>
      </c>
      <c r="D6" s="33">
        <f t="shared" si="3"/>
        <v>47</v>
      </c>
      <c r="E6" s="33">
        <f t="shared" si="3"/>
        <v>17</v>
      </c>
      <c r="F6" s="33">
        <f t="shared" si="3"/>
        <v>1</v>
      </c>
      <c r="G6" s="33">
        <f t="shared" si="3"/>
        <v>0</v>
      </c>
      <c r="H6" s="33" t="str">
        <f t="shared" si="3"/>
        <v>大分県　津久見市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54.72</v>
      </c>
      <c r="Q6" s="34">
        <f t="shared" si="3"/>
        <v>65.650000000000006</v>
      </c>
      <c r="R6" s="34">
        <f t="shared" si="3"/>
        <v>2810</v>
      </c>
      <c r="S6" s="34">
        <f t="shared" si="3"/>
        <v>17168</v>
      </c>
      <c r="T6" s="34">
        <f t="shared" si="3"/>
        <v>79.5</v>
      </c>
      <c r="U6" s="34">
        <f t="shared" si="3"/>
        <v>215.95</v>
      </c>
      <c r="V6" s="34">
        <f t="shared" si="3"/>
        <v>9299</v>
      </c>
      <c r="W6" s="34">
        <f t="shared" si="3"/>
        <v>2.9</v>
      </c>
      <c r="X6" s="34">
        <f t="shared" si="3"/>
        <v>3206.55</v>
      </c>
      <c r="Y6" s="35">
        <f>IF(Y7="",NA(),Y7)</f>
        <v>54.79</v>
      </c>
      <c r="Z6" s="35">
        <f t="shared" ref="Z6:AH6" si="4">IF(Z7="",NA(),Z7)</f>
        <v>56.39</v>
      </c>
      <c r="AA6" s="35">
        <f t="shared" si="4"/>
        <v>57.45</v>
      </c>
      <c r="AB6" s="35">
        <f t="shared" si="4"/>
        <v>64.72</v>
      </c>
      <c r="AC6" s="35">
        <f t="shared" si="4"/>
        <v>82.08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250.57</v>
      </c>
      <c r="BG6" s="35">
        <f t="shared" ref="BG6:BO6" si="7">IF(BG7="",NA(),BG7)</f>
        <v>186.84</v>
      </c>
      <c r="BH6" s="35">
        <f t="shared" si="7"/>
        <v>154.62</v>
      </c>
      <c r="BI6" s="35">
        <f t="shared" si="7"/>
        <v>151.66</v>
      </c>
      <c r="BJ6" s="35">
        <f t="shared" si="7"/>
        <v>126.36</v>
      </c>
      <c r="BK6" s="35">
        <f t="shared" si="7"/>
        <v>862.87</v>
      </c>
      <c r="BL6" s="35">
        <f t="shared" si="7"/>
        <v>716.96</v>
      </c>
      <c r="BM6" s="35">
        <f t="shared" si="7"/>
        <v>799.11</v>
      </c>
      <c r="BN6" s="35">
        <f t="shared" si="7"/>
        <v>768.62</v>
      </c>
      <c r="BO6" s="35">
        <f t="shared" si="7"/>
        <v>789.44</v>
      </c>
      <c r="BP6" s="34" t="str">
        <f>IF(BP7="","",IF(BP7="-","【-】","【"&amp;SUBSTITUTE(TEXT(BP7,"#,##0.00"),"-","△")&amp;"】"))</f>
        <v>【682.51】</v>
      </c>
      <c r="BQ6" s="35">
        <f>IF(BQ7="",NA(),BQ7)</f>
        <v>88.45</v>
      </c>
      <c r="BR6" s="35">
        <f t="shared" ref="BR6:BZ6" si="8">IF(BR7="",NA(),BR7)</f>
        <v>91.17</v>
      </c>
      <c r="BS6" s="35">
        <f t="shared" si="8"/>
        <v>92.9</v>
      </c>
      <c r="BT6" s="35">
        <f t="shared" si="8"/>
        <v>95.19</v>
      </c>
      <c r="BU6" s="35">
        <f t="shared" si="8"/>
        <v>100.41</v>
      </c>
      <c r="BV6" s="35">
        <f t="shared" si="8"/>
        <v>85.39</v>
      </c>
      <c r="BW6" s="35">
        <f t="shared" si="8"/>
        <v>88.09</v>
      </c>
      <c r="BX6" s="35">
        <f t="shared" si="8"/>
        <v>87.69</v>
      </c>
      <c r="BY6" s="35">
        <f t="shared" si="8"/>
        <v>88.06</v>
      </c>
      <c r="BZ6" s="35">
        <f t="shared" si="8"/>
        <v>87.29</v>
      </c>
      <c r="CA6" s="34" t="str">
        <f>IF(CA7="","",IF(CA7="-","【-】","【"&amp;SUBSTITUTE(TEXT(CA7,"#,##0.00"),"-","△")&amp;"】"))</f>
        <v>【100.34】</v>
      </c>
      <c r="CB6" s="35">
        <f>IF(CB7="",NA(),CB7)</f>
        <v>184.73</v>
      </c>
      <c r="CC6" s="35">
        <f t="shared" ref="CC6:CK6" si="9">IF(CC7="",NA(),CC7)</f>
        <v>184.76</v>
      </c>
      <c r="CD6" s="35">
        <f t="shared" si="9"/>
        <v>183.17</v>
      </c>
      <c r="CE6" s="35">
        <f t="shared" si="9"/>
        <v>176.92</v>
      </c>
      <c r="CF6" s="35">
        <f t="shared" si="9"/>
        <v>169.33</v>
      </c>
      <c r="CG6" s="35">
        <f t="shared" si="9"/>
        <v>188.79</v>
      </c>
      <c r="CH6" s="35">
        <f t="shared" si="9"/>
        <v>181.8</v>
      </c>
      <c r="CI6" s="35">
        <f t="shared" si="9"/>
        <v>180.07</v>
      </c>
      <c r="CJ6" s="35">
        <f t="shared" si="9"/>
        <v>179.32</v>
      </c>
      <c r="CK6" s="35">
        <f t="shared" si="9"/>
        <v>176.67</v>
      </c>
      <c r="CL6" s="34" t="str">
        <f>IF(CL7="","",IF(CL7="-","【-】","【"&amp;SUBSTITUTE(TEXT(CL7,"#,##0.00"),"-","△")&amp;"】"))</f>
        <v>【136.15】</v>
      </c>
      <c r="CM6" s="35">
        <f>IF(CM7="",NA(),CM7)</f>
        <v>33.57</v>
      </c>
      <c r="CN6" s="35">
        <f t="shared" ref="CN6:CV6" si="10">IF(CN7="",NA(),CN7)</f>
        <v>34.479999999999997</v>
      </c>
      <c r="CO6" s="35">
        <f t="shared" si="10"/>
        <v>36.630000000000003</v>
      </c>
      <c r="CP6" s="35">
        <f t="shared" si="10"/>
        <v>39.880000000000003</v>
      </c>
      <c r="CQ6" s="35">
        <f t="shared" si="10"/>
        <v>38.21</v>
      </c>
      <c r="CR6" s="35">
        <f t="shared" si="10"/>
        <v>59.4</v>
      </c>
      <c r="CS6" s="35">
        <f t="shared" si="10"/>
        <v>59.35</v>
      </c>
      <c r="CT6" s="35">
        <f t="shared" si="10"/>
        <v>58.4</v>
      </c>
      <c r="CU6" s="35">
        <f t="shared" si="10"/>
        <v>58</v>
      </c>
      <c r="CV6" s="35">
        <f t="shared" si="10"/>
        <v>57.42</v>
      </c>
      <c r="CW6" s="34" t="str">
        <f>IF(CW7="","",IF(CW7="-","【-】","【"&amp;SUBSTITUTE(TEXT(CW7,"#,##0.00"),"-","△")&amp;"】"))</f>
        <v>【59.64】</v>
      </c>
      <c r="CX6" s="35">
        <f>IF(CX7="",NA(),CX7)</f>
        <v>73.84</v>
      </c>
      <c r="CY6" s="35">
        <f t="shared" ref="CY6:DG6" si="11">IF(CY7="",NA(),CY7)</f>
        <v>76.12</v>
      </c>
      <c r="CZ6" s="35">
        <f t="shared" si="11"/>
        <v>78.06</v>
      </c>
      <c r="DA6" s="35">
        <f t="shared" si="11"/>
        <v>79.19</v>
      </c>
      <c r="DB6" s="35">
        <f t="shared" si="11"/>
        <v>80.650000000000006</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0.06</v>
      </c>
      <c r="EF6" s="35">
        <f t="shared" ref="EF6:EN6" si="14">IF(EF7="",NA(),EF7)</f>
        <v>0.05</v>
      </c>
      <c r="EG6" s="35">
        <f t="shared" si="14"/>
        <v>0.01</v>
      </c>
      <c r="EH6" s="35">
        <f t="shared" si="14"/>
        <v>0.03</v>
      </c>
      <c r="EI6" s="35">
        <f t="shared" si="14"/>
        <v>0.01</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442071</v>
      </c>
      <c r="D7" s="37">
        <v>47</v>
      </c>
      <c r="E7" s="37">
        <v>17</v>
      </c>
      <c r="F7" s="37">
        <v>1</v>
      </c>
      <c r="G7" s="37">
        <v>0</v>
      </c>
      <c r="H7" s="37" t="s">
        <v>98</v>
      </c>
      <c r="I7" s="37" t="s">
        <v>99</v>
      </c>
      <c r="J7" s="37" t="s">
        <v>100</v>
      </c>
      <c r="K7" s="37" t="s">
        <v>101</v>
      </c>
      <c r="L7" s="37" t="s">
        <v>102</v>
      </c>
      <c r="M7" s="37" t="s">
        <v>103</v>
      </c>
      <c r="N7" s="38" t="s">
        <v>104</v>
      </c>
      <c r="O7" s="38" t="s">
        <v>105</v>
      </c>
      <c r="P7" s="38">
        <v>54.72</v>
      </c>
      <c r="Q7" s="38">
        <v>65.650000000000006</v>
      </c>
      <c r="R7" s="38">
        <v>2810</v>
      </c>
      <c r="S7" s="38">
        <v>17168</v>
      </c>
      <c r="T7" s="38">
        <v>79.5</v>
      </c>
      <c r="U7" s="38">
        <v>215.95</v>
      </c>
      <c r="V7" s="38">
        <v>9299</v>
      </c>
      <c r="W7" s="38">
        <v>2.9</v>
      </c>
      <c r="X7" s="38">
        <v>3206.55</v>
      </c>
      <c r="Y7" s="38">
        <v>54.79</v>
      </c>
      <c r="Z7" s="38">
        <v>56.39</v>
      </c>
      <c r="AA7" s="38">
        <v>57.45</v>
      </c>
      <c r="AB7" s="38">
        <v>64.72</v>
      </c>
      <c r="AC7" s="38">
        <v>82.08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250.57</v>
      </c>
      <c r="BG7" s="38">
        <v>186.84</v>
      </c>
      <c r="BH7" s="38">
        <v>154.62</v>
      </c>
      <c r="BI7" s="38">
        <v>151.66</v>
      </c>
      <c r="BJ7" s="38">
        <v>126.36</v>
      </c>
      <c r="BK7" s="38">
        <v>862.87</v>
      </c>
      <c r="BL7" s="38">
        <v>716.96</v>
      </c>
      <c r="BM7" s="38">
        <v>799.11</v>
      </c>
      <c r="BN7" s="38">
        <v>768.62</v>
      </c>
      <c r="BO7" s="38">
        <v>789.44</v>
      </c>
      <c r="BP7" s="38">
        <v>682.51</v>
      </c>
      <c r="BQ7" s="38">
        <v>88.45</v>
      </c>
      <c r="BR7" s="38">
        <v>91.17</v>
      </c>
      <c r="BS7" s="38">
        <v>92.9</v>
      </c>
      <c r="BT7" s="38">
        <v>95.19</v>
      </c>
      <c r="BU7" s="38">
        <v>100.41</v>
      </c>
      <c r="BV7" s="38">
        <v>85.39</v>
      </c>
      <c r="BW7" s="38">
        <v>88.09</v>
      </c>
      <c r="BX7" s="38">
        <v>87.69</v>
      </c>
      <c r="BY7" s="38">
        <v>88.06</v>
      </c>
      <c r="BZ7" s="38">
        <v>87.29</v>
      </c>
      <c r="CA7" s="38">
        <v>100.34</v>
      </c>
      <c r="CB7" s="38">
        <v>184.73</v>
      </c>
      <c r="CC7" s="38">
        <v>184.76</v>
      </c>
      <c r="CD7" s="38">
        <v>183.17</v>
      </c>
      <c r="CE7" s="38">
        <v>176.92</v>
      </c>
      <c r="CF7" s="38">
        <v>169.33</v>
      </c>
      <c r="CG7" s="38">
        <v>188.79</v>
      </c>
      <c r="CH7" s="38">
        <v>181.8</v>
      </c>
      <c r="CI7" s="38">
        <v>180.07</v>
      </c>
      <c r="CJ7" s="38">
        <v>179.32</v>
      </c>
      <c r="CK7" s="38">
        <v>176.67</v>
      </c>
      <c r="CL7" s="38">
        <v>136.15</v>
      </c>
      <c r="CM7" s="38">
        <v>33.57</v>
      </c>
      <c r="CN7" s="38">
        <v>34.479999999999997</v>
      </c>
      <c r="CO7" s="38">
        <v>36.630000000000003</v>
      </c>
      <c r="CP7" s="38">
        <v>39.880000000000003</v>
      </c>
      <c r="CQ7" s="38">
        <v>38.21</v>
      </c>
      <c r="CR7" s="38">
        <v>59.4</v>
      </c>
      <c r="CS7" s="38">
        <v>59.35</v>
      </c>
      <c r="CT7" s="38">
        <v>58.4</v>
      </c>
      <c r="CU7" s="38">
        <v>58</v>
      </c>
      <c r="CV7" s="38">
        <v>57.42</v>
      </c>
      <c r="CW7" s="38">
        <v>59.64</v>
      </c>
      <c r="CX7" s="38">
        <v>73.84</v>
      </c>
      <c r="CY7" s="38">
        <v>76.12</v>
      </c>
      <c r="CZ7" s="38">
        <v>78.06</v>
      </c>
      <c r="DA7" s="38">
        <v>79.19</v>
      </c>
      <c r="DB7" s="38">
        <v>80.650000000000006</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0.06</v>
      </c>
      <c r="EF7" s="38">
        <v>0.05</v>
      </c>
      <c r="EG7" s="38">
        <v>0.01</v>
      </c>
      <c r="EH7" s="38">
        <v>0.03</v>
      </c>
      <c r="EI7" s="38">
        <v>0.01</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2021-03-01T00:51:32Z</cp:lastPrinted>
  <dcterms:created xsi:type="dcterms:W3CDTF">2020-12-04T02:49:56Z</dcterms:created>
  <dcterms:modified xsi:type="dcterms:W3CDTF">2021-03-01T00:51:33Z</dcterms:modified>
  <cp:category/>
</cp:coreProperties>
</file>