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AD10" i="4" s="1"/>
  <c r="Q6" i="5"/>
  <c r="W10" i="4" s="1"/>
  <c r="P6" i="5"/>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P10" i="4"/>
  <c r="I10" i="4"/>
  <c r="AT8" i="4"/>
  <c r="AL8" i="4"/>
  <c r="P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<sst xmlns="http://schemas.openxmlformats.org/spreadsheetml/2006/main" count="240" uniqueCount="125">
  <si>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</si>
  <si>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</si>
  <si>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</si>
  <si>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</si>
  <si>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</si>
  <si>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</si>
  <si>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</si>
  <si>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</si>
  <si>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</si>
  <si>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</si>
  <si>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</si>
  <si>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</si>
  <si>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</si>
  <si>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</si>
  <si>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</si>
  <si>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</si>
  <si>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</si>
  <si>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</si>
  <si>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</si>
  <si>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</si>
  <si>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</si>
  <si>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</si>
  <si>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</si>
  <si>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</si>
  <si>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</si>
  <si>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</si>
  <si>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</si>
  <si>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</si>
  <si>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</si>
  <si>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</si>
  <si>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</si>
  <si>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</si>
  <si>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</si>
  <si>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</si>
  <si>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</si>
  <si>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</si>
  <si>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</si>
  <si>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</si>
  <si>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</si>
  <si>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</si>
  <si>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</si>
  <si>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</si>
  <si>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</si>
  <si>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</si>
  <si>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</si>
  <si>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</si>
  <si>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</si>
  <si>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</si>
  <si>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</si>
  <si>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</si>
  <si>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</si>
  <si>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</si>
  <si>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</si>
  <si>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</si>
  <si>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</si>
  <si>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</si>
  <si>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</si>
  <si>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</si>
  <si>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</si>
  <si>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</si>
  <si>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</si>
  <si>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</si>
  <si>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</si>
  <si>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</si>
  <si>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</si>
  <si>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</si>
  <si>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</si>
  <si>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</si>
  <si>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</si>
  <si>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</si>
  <si>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</si>
  <si>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</si>
  <si>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</si>
  <si>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</si>
  <si>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</si>
  <si>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</si>
  <si>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</si>
  <si>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</si>
  <si>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</si>
  <si>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</si>
  <si>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</si>
  <si>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</si>
  <si>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</si>
  <si>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</si>
  <si>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</si>
  <si>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</si>
  <si>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</si>
  <si>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</si>
  <si>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</si>
  <si>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</si>
  <si>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</si>
  <si>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</si>
  <si>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</si>
  <si>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</si>
  <si>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</si>
  <si>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</si>
  <si>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</si>
  <si>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</si>
  <si>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</si>
  <si>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</si>
  <si>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</si>
  <si>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</si>
  <si>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</si>
  <si>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</si>
  <si>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</si>
  <si>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</si>
  <si>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</si>
  <si>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</si>
  <si>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</si>
  <si>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大分県　津久見市</t>
  </si>
  <si>
    <t>法非適用</t>
  </si>
  <si>
    <t>下水道事業</t>
  </si>
  <si>
    <t>公共下水道</t>
  </si>
  <si>
    <t>Cc1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</si>
  <si>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</si>
  <si>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</si>
  <si>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</si>
  <si>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</si>
  <si>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</si>
  <si>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</si>
  <si>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</si>
  <si>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</si>
  <si>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①総費用に地方債償還金を加えた費用が総収益でどの程度賄われているかを示す指標・・・50％前後を推移していることから、収支バランスの乖離が大きく恒常的な赤字経営になっています。
④料金収入に対する企業債残高の割合であり、企業債残高の規模を表す指標・・・全国平均及び類似団体と比較して、低い数値で推移しています。今後も投資規模や料金水準が適切か分析していく必要があります。
⑤使用料で回収すべき経費を、どの程度使用料で賄えているかを表した指標・・・数値は年々向上していますが、100％を下回っていることから、さらなる使用料収入の確保が必要です。
⑥有収水量1㎥あたりの汚水処理について、かかる費用を表した指標・・・類似団体と比較して同程度で推移していますが、全国平均と比較して高く推移しているため、さらなる汚水処理の効率化が必要です。
⑦処理能力に対する処理水量の割合であり、施設の利用状況や適正規模を判断する指標・・・全国平均及び類似団体と比較して著しく低い数値で推移しており、施設効率を改善する必要があります。
⑧処理区域内人口のうち、汚水処理している人口の割合を表した指標・・・少しずつ向上していますが、全国平均及び類似団体と比較すると低い数値で推移しており、水洗化率向上の取組が必要になります。
</t>
    <rPh sb="222" eb="224">
      <t>スウチ</t>
    </rPh>
    <rPh sb="225" eb="227">
      <t>ネンネン</t>
    </rPh>
    <rPh sb="227" eb="229">
      <t>コウジョウ</t>
    </rPh>
    <phoneticPr fontId="7"/>
  </si>
  <si>
    <t>H28年度末での汚水管渠総延長L＝73kmのうち、布設後20年経過した管渠が42km、30年経過が8kmと、管渠全体に占める老朽化の割合は小さいですが、大雨時に終末処理場に流入する不明水量は年々増加傾向にあり、その対策が急がれます。
管渠の更新・老朽化対策は、ストックマネジメント支援制度に基づき計画的に実施することが望ましく、単発的な単費工事だけでは限界があります。</t>
    <phoneticPr fontId="7"/>
  </si>
  <si>
    <t>分析結果を見ると、経営の健全性・効率性が保たれていないことが判明し、さらに今後管渠の更新や施設の長寿命化も予定されるため、益々経営が厳しくなることが予想されます。H28年度末に経営戦略を策定し、今後10年の収支計画について検討しています。収入面では、有収率・施設利用率・水洗化率が低いなか、水洗化率を向上させることにより有収水量を増加させ使用料収入を確保すること及び収納対策を図ります。支出面では、計画的な投資により、建設改良費の効率化・平準化と維持管理費の削減を図るとともに今後の経営体制のあり方を検討します。また資産状況の把握・分析や適切な使用料設定の検討をするためには、経営の透明化が必要不可欠であり、人口規模では必須ではないものの今後法適用化への移行の適否について検討します。</t>
    <rPh sb="86" eb="87">
      <t>マツ</t>
    </rPh>
    <rPh sb="101" eb="102">
      <t>ネン</t>
    </rPh>
    <rPh sb="181" eb="182">
      <t>オヨ</t>
    </rPh>
    <rPh sb="183" eb="185">
      <t>シュウノウ</t>
    </rPh>
    <rPh sb="185" eb="187">
      <t>タイサク</t>
    </rPh>
    <rPh sb="188" eb="189">
      <t>ハカ</t>
    </rPh>
    <rPh sb="199" eb="202">
      <t>ケイカクテキ</t>
    </rPh>
    <rPh sb="203" eb="205">
      <t>トウシ</t>
    </rPh>
    <rPh sb="209" eb="211">
      <t>ケンセツ</t>
    </rPh>
    <rPh sb="211" eb="213">
      <t>カイリョウ</t>
    </rPh>
    <rPh sb="213" eb="214">
      <t>ヒ</t>
    </rPh>
    <rPh sb="219" eb="222">
      <t>ヘイジュンカ</t>
    </rPh>
    <rPh sb="232" eb="233">
      <t>ハカ</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</si>
</sst>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protection locked="0"/>
    </xf>
    <xf numFmtId="0" fontId="5" fillId="0" borderId="7" xfId="0" applyFont="1" applyBorder="1" applyAlignment="1" applyProtection="1">
      <alignment horizontal="left" vertical="top"/>
      <protection locked="0"/>
    </xf>
    <xf numFmtId="0" fontId="5" fillId="0" borderId="6"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1"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3" fillId="0" borderId="0" xfId="1" applyFont="1" applyBorder="1" applyAlignment="1">
      <alignment horizontal="center" vertical="center"/>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
                  <c:v>0</c:v>
                </c:pt>
                <c:pt idx="1">
                  <c:v>0.09</c:v>
                </c:pt>
                <c:pt idx="2" formatCode="#,##0.00;&quot;△&quot;#,##0.00">
                  <c:v>0</c:v>
                </c:pt>
                <c:pt idx="3">
                  <c:v>0.06</c:v>
                </c:pt>
                <c:pt idx="4">
                  <c:v>0.05</c:v>
                </c:pt>
              </c:numCache>
            </c:numRef>
          </c:val>
        </c:ser>
        <c:dLbls>
          <c:showLegendKey val="0"/>
          <c:showVal val="0"/>
          <c:showCatName val="0"/>
          <c:showSerName val="0"/>
          <c:showPercent val="0"/>
          <c:showBubbleSize val="0"/>
        </c:dLbls>
        <c:gapWidth val="150"/>
        <c:axId val="84345984"/>
        <c:axId val="8434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0.24</c:v>
                </c:pt>
                <c:pt idx="1">
                  <c:v>0.15</c:v>
                </c:pt>
                <c:pt idx="2">
                  <c:v>0.11</c:v>
                </c:pt>
                <c:pt idx="3">
                  <c:v>0.09</c:v>
                </c:pt>
                <c:pt idx="4">
                  <c:v>0.19</c:v>
                </c:pt>
              </c:numCache>
            </c:numRef>
          </c:val>
          <c:smooth val="0"/>
        </c:ser>
        <c:dLbls>
          <c:showLegendKey val="0"/>
          <c:showVal val="0"/>
          <c:showCatName val="0"/>
          <c:showSerName val="0"/>
          <c:showPercent val="0"/>
          <c:showBubbleSize val="0"/>
        </c:dLbls>
        <c:marker val="1"/>
        <c:smooth val="0"/>
        <c:axId val="84345984"/>
        <c:axId val="84347904"/>
      </c:lineChart>
      <c:dateAx>
        <c:axId val="84345984"/>
        <c:scaling>
          <c:orientation val="minMax"/>
        </c:scaling>
        <c:delete val="1"/>
        <c:axPos val="b"/>
        <c:numFmt formatCode="ge" sourceLinked="1"/>
        <c:majorTickMark val="none"/>
        <c:minorTickMark val="none"/>
        <c:tickLblPos val="none"/>
        <c:crossAx val="84347904"/>
        <c:crosses val="autoZero"/>
        <c:auto val="1"/>
        <c:lblOffset val="100"/>
        <c:baseTimeUnit val="years"/>
      </c:dateAx>
      <c:valAx>
        <c:axId val="8434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4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37.42</c:v>
                </c:pt>
                <c:pt idx="1">
                  <c:v>33.76</c:v>
                </c:pt>
                <c:pt idx="2">
                  <c:v>32.299999999999997</c:v>
                </c:pt>
                <c:pt idx="3">
                  <c:v>33.57</c:v>
                </c:pt>
                <c:pt idx="4">
                  <c:v>34.479999999999997</c:v>
                </c:pt>
              </c:numCache>
            </c:numRef>
          </c:val>
        </c:ser>
        <c:dLbls>
          <c:showLegendKey val="0"/>
          <c:showVal val="0"/>
          <c:showCatName val="0"/>
          <c:showSerName val="0"/>
          <c:showPercent val="0"/>
          <c:showBubbleSize val="0"/>
        </c:dLbls>
        <c:gapWidth val="150"/>
        <c:axId val="90977792"/>
        <c:axId val="9097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61.91</c:v>
                </c:pt>
                <c:pt idx="1">
                  <c:v>63.6</c:v>
                </c:pt>
                <c:pt idx="2">
                  <c:v>64.23</c:v>
                </c:pt>
                <c:pt idx="3">
                  <c:v>59.4</c:v>
                </c:pt>
                <c:pt idx="4">
                  <c:v>59.35</c:v>
                </c:pt>
              </c:numCache>
            </c:numRef>
          </c:val>
          <c:smooth val="0"/>
        </c:ser>
        <c:dLbls>
          <c:showLegendKey val="0"/>
          <c:showVal val="0"/>
          <c:showCatName val="0"/>
          <c:showSerName val="0"/>
          <c:showPercent val="0"/>
          <c:showBubbleSize val="0"/>
        </c:dLbls>
        <c:marker val="1"/>
        <c:smooth val="0"/>
        <c:axId val="90977792"/>
        <c:axId val="90979712"/>
      </c:lineChart>
      <c:dateAx>
        <c:axId val="90977792"/>
        <c:scaling>
          <c:orientation val="minMax"/>
        </c:scaling>
        <c:delete val="1"/>
        <c:axPos val="b"/>
        <c:numFmt formatCode="ge" sourceLinked="1"/>
        <c:majorTickMark val="none"/>
        <c:minorTickMark val="none"/>
        <c:tickLblPos val="none"/>
        <c:crossAx val="90979712"/>
        <c:crosses val="autoZero"/>
        <c:auto val="1"/>
        <c:lblOffset val="100"/>
        <c:baseTimeUnit val="years"/>
      </c:dateAx>
      <c:valAx>
        <c:axId val="9097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7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69.3</c:v>
                </c:pt>
                <c:pt idx="1">
                  <c:v>70.3</c:v>
                </c:pt>
                <c:pt idx="2">
                  <c:v>72.209999999999994</c:v>
                </c:pt>
                <c:pt idx="3">
                  <c:v>73.84</c:v>
                </c:pt>
                <c:pt idx="4">
                  <c:v>76.12</c:v>
                </c:pt>
              </c:numCache>
            </c:numRef>
          </c:val>
        </c:ser>
        <c:dLbls>
          <c:showLegendKey val="0"/>
          <c:showVal val="0"/>
          <c:showCatName val="0"/>
          <c:showSerName val="0"/>
          <c:showPercent val="0"/>
          <c:showBubbleSize val="0"/>
        </c:dLbls>
        <c:gapWidth val="150"/>
        <c:axId val="93136000"/>
        <c:axId val="9313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90.89</c:v>
                </c:pt>
                <c:pt idx="1">
                  <c:v>90.98</c:v>
                </c:pt>
                <c:pt idx="2">
                  <c:v>90.22</c:v>
                </c:pt>
                <c:pt idx="3">
                  <c:v>89.81</c:v>
                </c:pt>
                <c:pt idx="4">
                  <c:v>89.88</c:v>
                </c:pt>
              </c:numCache>
            </c:numRef>
          </c:val>
          <c:smooth val="0"/>
        </c:ser>
        <c:dLbls>
          <c:showLegendKey val="0"/>
          <c:showVal val="0"/>
          <c:showCatName val="0"/>
          <c:showSerName val="0"/>
          <c:showPercent val="0"/>
          <c:showBubbleSize val="0"/>
        </c:dLbls>
        <c:marker val="1"/>
        <c:smooth val="0"/>
        <c:axId val="93136000"/>
        <c:axId val="93137920"/>
      </c:lineChart>
      <c:dateAx>
        <c:axId val="93136000"/>
        <c:scaling>
          <c:orientation val="minMax"/>
        </c:scaling>
        <c:delete val="1"/>
        <c:axPos val="b"/>
        <c:numFmt formatCode="ge" sourceLinked="1"/>
        <c:majorTickMark val="none"/>
        <c:minorTickMark val="none"/>
        <c:tickLblPos val="none"/>
        <c:crossAx val="93137920"/>
        <c:crosses val="autoZero"/>
        <c:auto val="1"/>
        <c:lblOffset val="100"/>
        <c:baseTimeUnit val="years"/>
      </c:dateAx>
      <c:valAx>
        <c:axId val="9313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3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52.34</c:v>
                </c:pt>
                <c:pt idx="1">
                  <c:v>56.99</c:v>
                </c:pt>
                <c:pt idx="2">
                  <c:v>54.57</c:v>
                </c:pt>
                <c:pt idx="3">
                  <c:v>54.79</c:v>
                </c:pt>
                <c:pt idx="4">
                  <c:v>56.39</c:v>
                </c:pt>
              </c:numCache>
            </c:numRef>
          </c:val>
        </c:ser>
        <c:dLbls>
          <c:showLegendKey val="0"/>
          <c:showVal val="0"/>
          <c:showCatName val="0"/>
          <c:showSerName val="0"/>
          <c:showPercent val="0"/>
          <c:showBubbleSize val="0"/>
        </c:dLbls>
        <c:gapWidth val="150"/>
        <c:axId val="84386560"/>
        <c:axId val="8438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386560"/>
        <c:axId val="84388480"/>
      </c:lineChart>
      <c:dateAx>
        <c:axId val="84386560"/>
        <c:scaling>
          <c:orientation val="minMax"/>
        </c:scaling>
        <c:delete val="1"/>
        <c:axPos val="b"/>
        <c:numFmt formatCode="ge" sourceLinked="1"/>
        <c:majorTickMark val="none"/>
        <c:minorTickMark val="none"/>
        <c:tickLblPos val="none"/>
        <c:crossAx val="84388480"/>
        <c:crosses val="autoZero"/>
        <c:auto val="1"/>
        <c:lblOffset val="100"/>
        <c:baseTimeUnit val="years"/>
      </c:dateAx>
      <c:valAx>
        <c:axId val="8438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8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131072"/>
        <c:axId val="8613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131072"/>
        <c:axId val="86132992"/>
      </c:lineChart>
      <c:dateAx>
        <c:axId val="86131072"/>
        <c:scaling>
          <c:orientation val="minMax"/>
        </c:scaling>
        <c:delete val="1"/>
        <c:axPos val="b"/>
        <c:numFmt formatCode="ge" sourceLinked="1"/>
        <c:majorTickMark val="none"/>
        <c:minorTickMark val="none"/>
        <c:tickLblPos val="none"/>
        <c:crossAx val="86132992"/>
        <c:crosses val="autoZero"/>
        <c:auto val="1"/>
        <c:lblOffset val="100"/>
        <c:baseTimeUnit val="years"/>
      </c:dateAx>
      <c:valAx>
        <c:axId val="8613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3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245376"/>
        <c:axId val="8624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245376"/>
        <c:axId val="86247296"/>
      </c:lineChart>
      <c:dateAx>
        <c:axId val="86245376"/>
        <c:scaling>
          <c:orientation val="minMax"/>
        </c:scaling>
        <c:delete val="1"/>
        <c:axPos val="b"/>
        <c:numFmt formatCode="ge" sourceLinked="1"/>
        <c:majorTickMark val="none"/>
        <c:minorTickMark val="none"/>
        <c:tickLblPos val="none"/>
        <c:crossAx val="86247296"/>
        <c:crosses val="autoZero"/>
        <c:auto val="1"/>
        <c:lblOffset val="100"/>
        <c:baseTimeUnit val="years"/>
      </c:dateAx>
      <c:valAx>
        <c:axId val="8624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4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279680"/>
        <c:axId val="8628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279680"/>
        <c:axId val="86281600"/>
      </c:lineChart>
      <c:dateAx>
        <c:axId val="86279680"/>
        <c:scaling>
          <c:orientation val="minMax"/>
        </c:scaling>
        <c:delete val="1"/>
        <c:axPos val="b"/>
        <c:numFmt formatCode="ge" sourceLinked="1"/>
        <c:majorTickMark val="none"/>
        <c:minorTickMark val="none"/>
        <c:tickLblPos val="none"/>
        <c:crossAx val="86281600"/>
        <c:crosses val="autoZero"/>
        <c:auto val="1"/>
        <c:lblOffset val="100"/>
        <c:baseTimeUnit val="years"/>
      </c:dateAx>
      <c:valAx>
        <c:axId val="8628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7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324352"/>
        <c:axId val="8632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324352"/>
        <c:axId val="86326272"/>
      </c:lineChart>
      <c:dateAx>
        <c:axId val="86324352"/>
        <c:scaling>
          <c:orientation val="minMax"/>
        </c:scaling>
        <c:delete val="1"/>
        <c:axPos val="b"/>
        <c:numFmt formatCode="ge" sourceLinked="1"/>
        <c:majorTickMark val="none"/>
        <c:minorTickMark val="none"/>
        <c:tickLblPos val="none"/>
        <c:crossAx val="86326272"/>
        <c:crosses val="autoZero"/>
        <c:auto val="1"/>
        <c:lblOffset val="100"/>
        <c:baseTimeUnit val="years"/>
      </c:dateAx>
      <c:valAx>
        <c:axId val="8632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2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433.6</c:v>
                </c:pt>
                <c:pt idx="1">
                  <c:v>426.28</c:v>
                </c:pt>
                <c:pt idx="2">
                  <c:v>370.79</c:v>
                </c:pt>
                <c:pt idx="3">
                  <c:v>250.57</c:v>
                </c:pt>
                <c:pt idx="4">
                  <c:v>186.84</c:v>
                </c:pt>
              </c:numCache>
            </c:numRef>
          </c:val>
        </c:ser>
        <c:dLbls>
          <c:showLegendKey val="0"/>
          <c:showVal val="0"/>
          <c:showCatName val="0"/>
          <c:showSerName val="0"/>
          <c:showPercent val="0"/>
          <c:showBubbleSize val="0"/>
        </c:dLbls>
        <c:gapWidth val="150"/>
        <c:axId val="86338560"/>
        <c:axId val="8636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759.86</c:v>
                </c:pt>
                <c:pt idx="1">
                  <c:v>739.53</c:v>
                </c:pt>
                <c:pt idx="2">
                  <c:v>721.06</c:v>
                </c:pt>
                <c:pt idx="3">
                  <c:v>862.87</c:v>
                </c:pt>
                <c:pt idx="4">
                  <c:v>716.96</c:v>
                </c:pt>
              </c:numCache>
            </c:numRef>
          </c:val>
          <c:smooth val="0"/>
        </c:ser>
        <c:dLbls>
          <c:showLegendKey val="0"/>
          <c:showVal val="0"/>
          <c:showCatName val="0"/>
          <c:showSerName val="0"/>
          <c:showPercent val="0"/>
          <c:showBubbleSize val="0"/>
        </c:dLbls>
        <c:marker val="1"/>
        <c:smooth val="0"/>
        <c:axId val="86338560"/>
        <c:axId val="86369408"/>
      </c:lineChart>
      <c:dateAx>
        <c:axId val="86338560"/>
        <c:scaling>
          <c:orientation val="minMax"/>
        </c:scaling>
        <c:delete val="1"/>
        <c:axPos val="b"/>
        <c:numFmt formatCode="ge" sourceLinked="1"/>
        <c:majorTickMark val="none"/>
        <c:minorTickMark val="none"/>
        <c:tickLblPos val="none"/>
        <c:crossAx val="86369408"/>
        <c:crosses val="autoZero"/>
        <c:auto val="1"/>
        <c:lblOffset val="100"/>
        <c:baseTimeUnit val="years"/>
      </c:dateAx>
      <c:valAx>
        <c:axId val="8636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3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81.38</c:v>
                </c:pt>
                <c:pt idx="1">
                  <c:v>89.32</c:v>
                </c:pt>
                <c:pt idx="2">
                  <c:v>86.74</c:v>
                </c:pt>
                <c:pt idx="3">
                  <c:v>88.45</c:v>
                </c:pt>
                <c:pt idx="4">
                  <c:v>91.17</c:v>
                </c:pt>
              </c:numCache>
            </c:numRef>
          </c:val>
        </c:ser>
        <c:dLbls>
          <c:showLegendKey val="0"/>
          <c:showVal val="0"/>
          <c:showCatName val="0"/>
          <c:showSerName val="0"/>
          <c:showPercent val="0"/>
          <c:showBubbleSize val="0"/>
        </c:dLbls>
        <c:gapWidth val="150"/>
        <c:axId val="86452864"/>
        <c:axId val="8646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85.6</c:v>
                </c:pt>
                <c:pt idx="1">
                  <c:v>84.05</c:v>
                </c:pt>
                <c:pt idx="2">
                  <c:v>84.86</c:v>
                </c:pt>
                <c:pt idx="3">
                  <c:v>85.39</c:v>
                </c:pt>
                <c:pt idx="4">
                  <c:v>88.09</c:v>
                </c:pt>
              </c:numCache>
            </c:numRef>
          </c:val>
          <c:smooth val="0"/>
        </c:ser>
        <c:dLbls>
          <c:showLegendKey val="0"/>
          <c:showVal val="0"/>
          <c:showCatName val="0"/>
          <c:showSerName val="0"/>
          <c:showPercent val="0"/>
          <c:showBubbleSize val="0"/>
        </c:dLbls>
        <c:marker val="1"/>
        <c:smooth val="0"/>
        <c:axId val="86452864"/>
        <c:axId val="86467328"/>
      </c:lineChart>
      <c:dateAx>
        <c:axId val="86452864"/>
        <c:scaling>
          <c:orientation val="minMax"/>
        </c:scaling>
        <c:delete val="1"/>
        <c:axPos val="b"/>
        <c:numFmt formatCode="ge" sourceLinked="1"/>
        <c:majorTickMark val="none"/>
        <c:minorTickMark val="none"/>
        <c:tickLblPos val="none"/>
        <c:crossAx val="86467328"/>
        <c:crosses val="autoZero"/>
        <c:auto val="1"/>
        <c:lblOffset val="100"/>
        <c:baseTimeUnit val="years"/>
      </c:dateAx>
      <c:valAx>
        <c:axId val="8646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5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193.24</c:v>
                </c:pt>
                <c:pt idx="1">
                  <c:v>176.2</c:v>
                </c:pt>
                <c:pt idx="2">
                  <c:v>186.34</c:v>
                </c:pt>
                <c:pt idx="3">
                  <c:v>184.73</c:v>
                </c:pt>
                <c:pt idx="4">
                  <c:v>184.76</c:v>
                </c:pt>
              </c:numCache>
            </c:numRef>
          </c:val>
        </c:ser>
        <c:dLbls>
          <c:showLegendKey val="0"/>
          <c:showVal val="0"/>
          <c:showCatName val="0"/>
          <c:showSerName val="0"/>
          <c:showPercent val="0"/>
          <c:showBubbleSize val="0"/>
        </c:dLbls>
        <c:gapWidth val="150"/>
        <c:axId val="86497152"/>
        <c:axId val="8650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185.04</c:v>
                </c:pt>
                <c:pt idx="1">
                  <c:v>190.12</c:v>
                </c:pt>
                <c:pt idx="2">
                  <c:v>188.14</c:v>
                </c:pt>
                <c:pt idx="3">
                  <c:v>188.79</c:v>
                </c:pt>
                <c:pt idx="4">
                  <c:v>181.8</c:v>
                </c:pt>
              </c:numCache>
            </c:numRef>
          </c:val>
          <c:smooth val="0"/>
        </c:ser>
        <c:dLbls>
          <c:showLegendKey val="0"/>
          <c:showVal val="0"/>
          <c:showCatName val="0"/>
          <c:showSerName val="0"/>
          <c:showPercent val="0"/>
          <c:showBubbleSize val="0"/>
        </c:dLbls>
        <c:marker val="1"/>
        <c:smooth val="0"/>
        <c:axId val="86497152"/>
        <c:axId val="86503424"/>
      </c:lineChart>
      <c:dateAx>
        <c:axId val="86497152"/>
        <c:scaling>
          <c:orientation val="minMax"/>
        </c:scaling>
        <c:delete val="1"/>
        <c:axPos val="b"/>
        <c:numFmt formatCode="ge" sourceLinked="1"/>
        <c:majorTickMark val="none"/>
        <c:minorTickMark val="none"/>
        <c:tickLblPos val="none"/>
        <c:crossAx val="86503424"/>
        <c:crosses val="autoZero"/>
        <c:auto val="1"/>
        <c:lblOffset val="100"/>
        <c:baseTimeUnit val="years"/>
      </c:dateAx>
      <c:valAx>
        <c:axId val="8650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9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大分県　津久見市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Cc1</v>
      </c>
      <c r="X8" s="48"/>
      <c r="Y8" s="48"/>
      <c r="Z8" s="48"/>
      <c r="AA8" s="48"/>
      <c r="AB8" s="48"/>
      <c r="AC8" s="48"/>
      <c r="AD8" s="49" t="s">
        <v>121</v>
      </c>
      <c r="AE8" s="49"/>
      <c r="AF8" s="49"/>
      <c r="AG8" s="49"/>
      <c r="AH8" s="49"/>
      <c r="AI8" s="49"/>
      <c r="AJ8" s="49"/>
      <c r="AK8" s="4"/>
      <c r="AL8" s="50">
        <f>データ!S6</f>
        <v>18481</v>
      </c>
      <c r="AM8" s="50"/>
      <c r="AN8" s="50"/>
      <c r="AO8" s="50"/>
      <c r="AP8" s="50"/>
      <c r="AQ8" s="50"/>
      <c r="AR8" s="50"/>
      <c r="AS8" s="50"/>
      <c r="AT8" s="45">
        <f>データ!T6</f>
        <v>79.48</v>
      </c>
      <c r="AU8" s="45"/>
      <c r="AV8" s="45"/>
      <c r="AW8" s="45"/>
      <c r="AX8" s="45"/>
      <c r="AY8" s="45"/>
      <c r="AZ8" s="45"/>
      <c r="BA8" s="45"/>
      <c r="BB8" s="45">
        <f>データ!U6</f>
        <v>232.52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53.34</v>
      </c>
      <c r="Q10" s="45"/>
      <c r="R10" s="45"/>
      <c r="S10" s="45"/>
      <c r="T10" s="45"/>
      <c r="U10" s="45"/>
      <c r="V10" s="45"/>
      <c r="W10" s="45">
        <f>データ!Q6</f>
        <v>73.83</v>
      </c>
      <c r="X10" s="45"/>
      <c r="Y10" s="45"/>
      <c r="Z10" s="45"/>
      <c r="AA10" s="45"/>
      <c r="AB10" s="45"/>
      <c r="AC10" s="45"/>
      <c r="AD10" s="50">
        <f>データ!R6</f>
        <v>2810</v>
      </c>
      <c r="AE10" s="50"/>
      <c r="AF10" s="50"/>
      <c r="AG10" s="50"/>
      <c r="AH10" s="50"/>
      <c r="AI10" s="50"/>
      <c r="AJ10" s="50"/>
      <c r="AK10" s="2"/>
      <c r="AL10" s="50">
        <f>データ!V6</f>
        <v>9783</v>
      </c>
      <c r="AM10" s="50"/>
      <c r="AN10" s="50"/>
      <c r="AO10" s="50"/>
      <c r="AP10" s="50"/>
      <c r="AQ10" s="50"/>
      <c r="AR10" s="50"/>
      <c r="AS10" s="50"/>
      <c r="AT10" s="45">
        <f>データ!W6</f>
        <v>2.87</v>
      </c>
      <c r="AU10" s="45"/>
      <c r="AV10" s="45"/>
      <c r="AW10" s="45"/>
      <c r="AX10" s="45"/>
      <c r="AY10" s="45"/>
      <c r="AZ10" s="45"/>
      <c r="BA10" s="45"/>
      <c r="BB10" s="45">
        <f>データ!X6</f>
        <v>3408.71</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2"/>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2"/>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2"/>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2"/>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2"/>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2"/>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2"/>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2"/>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2"/>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2"/>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2"/>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2"/>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2"/>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2"/>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2"/>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2"/>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2"/>
      <c r="BM33" s="70"/>
      <c r="BN33" s="70"/>
      <c r="BO33" s="70"/>
      <c r="BP33" s="70"/>
      <c r="BQ33" s="70"/>
      <c r="BR33" s="70"/>
      <c r="BS33" s="70"/>
      <c r="BT33" s="70"/>
      <c r="BU33" s="70"/>
      <c r="BV33" s="70"/>
      <c r="BW33" s="70"/>
      <c r="BX33" s="70"/>
      <c r="BY33" s="70"/>
      <c r="BZ33" s="71"/>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2"/>
      <c r="BM34" s="70"/>
      <c r="BN34" s="70"/>
      <c r="BO34" s="70"/>
      <c r="BP34" s="70"/>
      <c r="BQ34" s="70"/>
      <c r="BR34" s="70"/>
      <c r="BS34" s="70"/>
      <c r="BT34" s="70"/>
      <c r="BU34" s="70"/>
      <c r="BV34" s="70"/>
      <c r="BW34" s="70"/>
      <c r="BX34" s="70"/>
      <c r="BY34" s="70"/>
      <c r="BZ34" s="71"/>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2"/>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2"/>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2"/>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2"/>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2"/>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2"/>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2"/>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2"/>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2"/>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2"/>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2"/>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2"/>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2"/>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2"/>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2"/>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2"/>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2"/>
      <c r="BM55" s="70"/>
      <c r="BN55" s="70"/>
      <c r="BO55" s="70"/>
      <c r="BP55" s="70"/>
      <c r="BQ55" s="70"/>
      <c r="BR55" s="70"/>
      <c r="BS55" s="70"/>
      <c r="BT55" s="70"/>
      <c r="BU55" s="70"/>
      <c r="BV55" s="70"/>
      <c r="BW55" s="70"/>
      <c r="BX55" s="70"/>
      <c r="BY55" s="70"/>
      <c r="BZ55" s="71"/>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2"/>
      <c r="BM56" s="70"/>
      <c r="BN56" s="70"/>
      <c r="BO56" s="70"/>
      <c r="BP56" s="70"/>
      <c r="BQ56" s="70"/>
      <c r="BR56" s="70"/>
      <c r="BS56" s="70"/>
      <c r="BT56" s="70"/>
      <c r="BU56" s="70"/>
      <c r="BV56" s="70"/>
      <c r="BW56" s="70"/>
      <c r="BX56" s="70"/>
      <c r="BY56" s="70"/>
      <c r="BZ56" s="71"/>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2"/>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2"/>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2"/>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2"/>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2"/>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7"/>
      <c r="BN66" s="77"/>
      <c r="BO66" s="77"/>
      <c r="BP66" s="77"/>
      <c r="BQ66" s="77"/>
      <c r="BR66" s="77"/>
      <c r="BS66" s="77"/>
      <c r="BT66" s="77"/>
      <c r="BU66" s="77"/>
      <c r="BV66" s="77"/>
      <c r="BW66" s="77"/>
      <c r="BX66" s="77"/>
      <c r="BY66" s="77"/>
      <c r="BZ66" s="78"/>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7"/>
      <c r="BN67" s="77"/>
      <c r="BO67" s="77"/>
      <c r="BP67" s="77"/>
      <c r="BQ67" s="77"/>
      <c r="BR67" s="77"/>
      <c r="BS67" s="77"/>
      <c r="BT67" s="77"/>
      <c r="BU67" s="77"/>
      <c r="BV67" s="77"/>
      <c r="BW67" s="77"/>
      <c r="BX67" s="77"/>
      <c r="BY67" s="77"/>
      <c r="BZ67" s="78"/>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7"/>
      <c r="BN68" s="77"/>
      <c r="BO68" s="77"/>
      <c r="BP68" s="77"/>
      <c r="BQ68" s="77"/>
      <c r="BR68" s="77"/>
      <c r="BS68" s="77"/>
      <c r="BT68" s="77"/>
      <c r="BU68" s="77"/>
      <c r="BV68" s="77"/>
      <c r="BW68" s="77"/>
      <c r="BX68" s="77"/>
      <c r="BY68" s="77"/>
      <c r="BZ68" s="78"/>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7"/>
      <c r="BN69" s="77"/>
      <c r="BO69" s="77"/>
      <c r="BP69" s="77"/>
      <c r="BQ69" s="77"/>
      <c r="BR69" s="77"/>
      <c r="BS69" s="77"/>
      <c r="BT69" s="77"/>
      <c r="BU69" s="77"/>
      <c r="BV69" s="77"/>
      <c r="BW69" s="77"/>
      <c r="BX69" s="77"/>
      <c r="BY69" s="77"/>
      <c r="BZ69" s="78"/>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7"/>
      <c r="BN70" s="77"/>
      <c r="BO70" s="77"/>
      <c r="BP70" s="77"/>
      <c r="BQ70" s="77"/>
      <c r="BR70" s="77"/>
      <c r="BS70" s="77"/>
      <c r="BT70" s="77"/>
      <c r="BU70" s="77"/>
      <c r="BV70" s="77"/>
      <c r="BW70" s="77"/>
      <c r="BX70" s="77"/>
      <c r="BY70" s="77"/>
      <c r="BZ70" s="78"/>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7"/>
      <c r="BN71" s="77"/>
      <c r="BO71" s="77"/>
      <c r="BP71" s="77"/>
      <c r="BQ71" s="77"/>
      <c r="BR71" s="77"/>
      <c r="BS71" s="77"/>
      <c r="BT71" s="77"/>
      <c r="BU71" s="77"/>
      <c r="BV71" s="77"/>
      <c r="BW71" s="77"/>
      <c r="BX71" s="77"/>
      <c r="BY71" s="77"/>
      <c r="BZ71" s="78"/>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7"/>
      <c r="BN72" s="77"/>
      <c r="BO72" s="77"/>
      <c r="BP72" s="77"/>
      <c r="BQ72" s="77"/>
      <c r="BR72" s="77"/>
      <c r="BS72" s="77"/>
      <c r="BT72" s="77"/>
      <c r="BU72" s="77"/>
      <c r="BV72" s="77"/>
      <c r="BW72" s="77"/>
      <c r="BX72" s="77"/>
      <c r="BY72" s="77"/>
      <c r="BZ72" s="78"/>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7"/>
      <c r="BN73" s="77"/>
      <c r="BO73" s="77"/>
      <c r="BP73" s="77"/>
      <c r="BQ73" s="77"/>
      <c r="BR73" s="77"/>
      <c r="BS73" s="77"/>
      <c r="BT73" s="77"/>
      <c r="BU73" s="77"/>
      <c r="BV73" s="77"/>
      <c r="BW73" s="77"/>
      <c r="BX73" s="77"/>
      <c r="BY73" s="77"/>
      <c r="BZ73" s="78"/>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7"/>
      <c r="BN74" s="77"/>
      <c r="BO74" s="77"/>
      <c r="BP74" s="77"/>
      <c r="BQ74" s="77"/>
      <c r="BR74" s="77"/>
      <c r="BS74" s="77"/>
      <c r="BT74" s="77"/>
      <c r="BU74" s="77"/>
      <c r="BV74" s="77"/>
      <c r="BW74" s="77"/>
      <c r="BX74" s="77"/>
      <c r="BY74" s="77"/>
      <c r="BZ74" s="78"/>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7"/>
      <c r="BN75" s="77"/>
      <c r="BO75" s="77"/>
      <c r="BP75" s="77"/>
      <c r="BQ75" s="77"/>
      <c r="BR75" s="77"/>
      <c r="BS75" s="77"/>
      <c r="BT75" s="77"/>
      <c r="BU75" s="77"/>
      <c r="BV75" s="77"/>
      <c r="BW75" s="77"/>
      <c r="BX75" s="77"/>
      <c r="BY75" s="77"/>
      <c r="BZ75" s="78"/>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7"/>
      <c r="BN76" s="77"/>
      <c r="BO76" s="77"/>
      <c r="BP76" s="77"/>
      <c r="BQ76" s="77"/>
      <c r="BR76" s="77"/>
      <c r="BS76" s="77"/>
      <c r="BT76" s="77"/>
      <c r="BU76" s="77"/>
      <c r="BV76" s="77"/>
      <c r="BW76" s="77"/>
      <c r="BX76" s="77"/>
      <c r="BY76" s="77"/>
      <c r="BZ76" s="78"/>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7"/>
      <c r="BN77" s="77"/>
      <c r="BO77" s="77"/>
      <c r="BP77" s="77"/>
      <c r="BQ77" s="77"/>
      <c r="BR77" s="77"/>
      <c r="BS77" s="77"/>
      <c r="BT77" s="77"/>
      <c r="BU77" s="77"/>
      <c r="BV77" s="77"/>
      <c r="BW77" s="77"/>
      <c r="BX77" s="77"/>
      <c r="BY77" s="77"/>
      <c r="BZ77" s="78"/>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7"/>
      <c r="BN78" s="77"/>
      <c r="BO78" s="77"/>
      <c r="BP78" s="77"/>
      <c r="BQ78" s="77"/>
      <c r="BR78" s="77"/>
      <c r="BS78" s="77"/>
      <c r="BT78" s="77"/>
      <c r="BU78" s="77"/>
      <c r="BV78" s="77"/>
      <c r="BW78" s="77"/>
      <c r="BX78" s="77"/>
      <c r="BY78" s="77"/>
      <c r="BZ78" s="78"/>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69"/>
      <c r="BM79" s="77"/>
      <c r="BN79" s="77"/>
      <c r="BO79" s="77"/>
      <c r="BP79" s="77"/>
      <c r="BQ79" s="77"/>
      <c r="BR79" s="77"/>
      <c r="BS79" s="77"/>
      <c r="BT79" s="77"/>
      <c r="BU79" s="77"/>
      <c r="BV79" s="77"/>
      <c r="BW79" s="77"/>
      <c r="BX79" s="77"/>
      <c r="BY79" s="77"/>
      <c r="BZ79" s="78"/>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69"/>
      <c r="BM80" s="77"/>
      <c r="BN80" s="77"/>
      <c r="BO80" s="77"/>
      <c r="BP80" s="77"/>
      <c r="BQ80" s="77"/>
      <c r="BR80" s="77"/>
      <c r="BS80" s="77"/>
      <c r="BT80" s="77"/>
      <c r="BU80" s="77"/>
      <c r="BV80" s="77"/>
      <c r="BW80" s="77"/>
      <c r="BX80" s="77"/>
      <c r="BY80" s="77"/>
      <c r="BZ80" s="78"/>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7"/>
      <c r="BN81" s="77"/>
      <c r="BO81" s="77"/>
      <c r="BP81" s="77"/>
      <c r="BQ81" s="77"/>
      <c r="BR81" s="77"/>
      <c r="BS81" s="77"/>
      <c r="BT81" s="77"/>
      <c r="BU81" s="77"/>
      <c r="BV81" s="77"/>
      <c r="BW81" s="77"/>
      <c r="BX81" s="77"/>
      <c r="BY81" s="77"/>
      <c r="BZ81" s="78"/>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9"/>
      <c r="BM82" s="80"/>
      <c r="BN82" s="80"/>
      <c r="BO82" s="80"/>
      <c r="BP82" s="80"/>
      <c r="BQ82" s="80"/>
      <c r="BR82" s="80"/>
      <c r="BS82" s="80"/>
      <c r="BT82" s="80"/>
      <c r="BU82" s="80"/>
      <c r="BV82" s="80"/>
      <c r="BW82" s="80"/>
      <c r="BX82" s="80"/>
      <c r="BY82" s="80"/>
      <c r="BZ82" s="81"/>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83" t="s">
        <v>65</v>
      </c>
      <c r="I3" s="84"/>
      <c r="J3" s="84"/>
      <c r="K3" s="84"/>
      <c r="L3" s="84"/>
      <c r="M3" s="84"/>
      <c r="N3" s="84"/>
      <c r="O3" s="84"/>
      <c r="P3" s="84"/>
      <c r="Q3" s="84"/>
      <c r="R3" s="84"/>
      <c r="S3" s="84"/>
      <c r="T3" s="84"/>
      <c r="U3" s="84"/>
      <c r="V3" s="84"/>
      <c r="W3" s="84"/>
      <c r="X3" s="85"/>
      <c r="Y3" s="89" t="s">
        <v>66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68</v>
      </c>
      <c r="B4" s="30"/>
      <c r="C4" s="30"/>
      <c r="D4" s="30"/>
      <c r="E4" s="30"/>
      <c r="F4" s="30"/>
      <c r="G4" s="30"/>
      <c r="H4" s="86"/>
      <c r="I4" s="87"/>
      <c r="J4" s="87"/>
      <c r="K4" s="87"/>
      <c r="L4" s="87"/>
      <c r="M4" s="87"/>
      <c r="N4" s="87"/>
      <c r="O4" s="87"/>
      <c r="P4" s="87"/>
      <c r="Q4" s="87"/>
      <c r="R4" s="87"/>
      <c r="S4" s="87"/>
      <c r="T4" s="87"/>
      <c r="U4" s="87"/>
      <c r="V4" s="87"/>
      <c r="W4" s="87"/>
      <c r="X4" s="88"/>
      <c r="Y4" s="82" t="s">
        <v>69</v>
      </c>
      <c r="Z4" s="82"/>
      <c r="AA4" s="82"/>
      <c r="AB4" s="82"/>
      <c r="AC4" s="82"/>
      <c r="AD4" s="82"/>
      <c r="AE4" s="82"/>
      <c r="AF4" s="82"/>
      <c r="AG4" s="82"/>
      <c r="AH4" s="82"/>
      <c r="AI4" s="82"/>
      <c r="AJ4" s="82" t="s">
        <v>70</v>
      </c>
      <c r="AK4" s="82"/>
      <c r="AL4" s="82"/>
      <c r="AM4" s="82"/>
      <c r="AN4" s="82"/>
      <c r="AO4" s="82"/>
      <c r="AP4" s="82"/>
      <c r="AQ4" s="82"/>
      <c r="AR4" s="82"/>
      <c r="AS4" s="82"/>
      <c r="AT4" s="82"/>
      <c r="AU4" s="82" t="s">
        <v>71</v>
      </c>
      <c r="AV4" s="82"/>
      <c r="AW4" s="82"/>
      <c r="AX4" s="82"/>
      <c r="AY4" s="82"/>
      <c r="AZ4" s="82"/>
      <c r="BA4" s="82"/>
      <c r="BB4" s="82"/>
      <c r="BC4" s="82"/>
      <c r="BD4" s="82"/>
      <c r="BE4" s="82"/>
      <c r="BF4" s="82" t="s">
        <v>72</v>
      </c>
      <c r="BG4" s="82"/>
      <c r="BH4" s="82"/>
      <c r="BI4" s="82"/>
      <c r="BJ4" s="82"/>
      <c r="BK4" s="82"/>
      <c r="BL4" s="82"/>
      <c r="BM4" s="82"/>
      <c r="BN4" s="82"/>
      <c r="BO4" s="82"/>
      <c r="BP4" s="82"/>
      <c r="BQ4" s="82" t="s">
        <v>73</v>
      </c>
      <c r="BR4" s="82"/>
      <c r="BS4" s="82"/>
      <c r="BT4" s="82"/>
      <c r="BU4" s="82"/>
      <c r="BV4" s="82"/>
      <c r="BW4" s="82"/>
      <c r="BX4" s="82"/>
      <c r="BY4" s="82"/>
      <c r="BZ4" s="82"/>
      <c r="CA4" s="82"/>
      <c r="CB4" s="82" t="s">
        <v>74</v>
      </c>
      <c r="CC4" s="82"/>
      <c r="CD4" s="82"/>
      <c r="CE4" s="82"/>
      <c r="CF4" s="82"/>
      <c r="CG4" s="82"/>
      <c r="CH4" s="82"/>
      <c r="CI4" s="82"/>
      <c r="CJ4" s="82"/>
      <c r="CK4" s="82"/>
      <c r="CL4" s="82"/>
      <c r="CM4" s="82" t="s">
        <v>75</v>
      </c>
      <c r="CN4" s="82"/>
      <c r="CO4" s="82"/>
      <c r="CP4" s="82"/>
      <c r="CQ4" s="82"/>
      <c r="CR4" s="82"/>
      <c r="CS4" s="82"/>
      <c r="CT4" s="82"/>
      <c r="CU4" s="82"/>
      <c r="CV4" s="82"/>
      <c r="CW4" s="82"/>
      <c r="CX4" s="82" t="s">
        <v>76</v>
      </c>
      <c r="CY4" s="82"/>
      <c r="CZ4" s="82"/>
      <c r="DA4" s="82"/>
      <c r="DB4" s="82"/>
      <c r="DC4" s="82"/>
      <c r="DD4" s="82"/>
      <c r="DE4" s="82"/>
      <c r="DF4" s="82"/>
      <c r="DG4" s="82"/>
      <c r="DH4" s="82"/>
      <c r="DI4" s="82" t="s">
        <v>77</v>
      </c>
      <c r="DJ4" s="82"/>
      <c r="DK4" s="82"/>
      <c r="DL4" s="82"/>
      <c r="DM4" s="82"/>
      <c r="DN4" s="82"/>
      <c r="DO4" s="82"/>
      <c r="DP4" s="82"/>
      <c r="DQ4" s="82"/>
      <c r="DR4" s="82"/>
      <c r="DS4" s="82"/>
      <c r="DT4" s="82" t="s">
        <v>78</v>
      </c>
      <c r="DU4" s="82"/>
      <c r="DV4" s="82"/>
      <c r="DW4" s="82"/>
      <c r="DX4" s="82"/>
      <c r="DY4" s="82"/>
      <c r="DZ4" s="82"/>
      <c r="EA4" s="82"/>
      <c r="EB4" s="82"/>
      <c r="EC4" s="82"/>
      <c r="ED4" s="82"/>
      <c r="EE4" s="82" t="s">
        <v>79</v>
      </c>
      <c r="EF4" s="82"/>
      <c r="EG4" s="82"/>
      <c r="EH4" s="82"/>
      <c r="EI4" s="82"/>
      <c r="EJ4" s="82"/>
      <c r="EK4" s="82"/>
      <c r="EL4" s="82"/>
      <c r="EM4" s="82"/>
      <c r="EN4" s="82"/>
      <c r="EO4" s="82"/>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442071</v>
      </c>
      <c r="D6" s="33">
        <f t="shared" si="3"/>
        <v>47</v>
      </c>
      <c r="E6" s="33">
        <f t="shared" si="3"/>
        <v>17</v>
      </c>
      <c r="F6" s="33">
        <f t="shared" si="3"/>
        <v>1</v>
      </c>
      <c r="G6" s="33">
        <f t="shared" si="3"/>
        <v>0</v>
      </c>
      <c r="H6" s="33" t="str">
        <f t="shared" si="3"/>
        <v>大分県　津久見市</v>
      </c>
      <c r="I6" s="33" t="str">
        <f t="shared" si="3"/>
        <v>法非適用</v>
      </c>
      <c r="J6" s="33" t="str">
        <f t="shared" si="3"/>
        <v>下水道事業</v>
      </c>
      <c r="K6" s="33" t="str">
        <f t="shared" si="3"/>
        <v>公共下水道</v>
      </c>
      <c r="L6" s="33" t="str">
        <f t="shared" si="3"/>
        <v>Cc1</v>
      </c>
      <c r="M6" s="33">
        <f t="shared" si="3"/>
        <v>0</v>
      </c>
      <c r="N6" s="34" t="str">
        <f t="shared" si="3"/>
        <v>-</v>
      </c>
      <c r="O6" s="34" t="str">
        <f t="shared" si="3"/>
        <v>該当数値なし</v>
      </c>
      <c r="P6" s="34">
        <f t="shared" si="3"/>
        <v>53.34</v>
      </c>
      <c r="Q6" s="34">
        <f t="shared" si="3"/>
        <v>73.83</v>
      </c>
      <c r="R6" s="34">
        <f t="shared" si="3"/>
        <v>2810</v>
      </c>
      <c r="S6" s="34">
        <f t="shared" si="3"/>
        <v>18481</v>
      </c>
      <c r="T6" s="34">
        <f t="shared" si="3"/>
        <v>79.48</v>
      </c>
      <c r="U6" s="34">
        <f t="shared" si="3"/>
        <v>232.52</v>
      </c>
      <c r="V6" s="34">
        <f t="shared" si="3"/>
        <v>9783</v>
      </c>
      <c r="W6" s="34">
        <f t="shared" si="3"/>
        <v>2.87</v>
      </c>
      <c r="X6" s="34">
        <f t="shared" si="3"/>
        <v>3408.71</v>
      </c>
      <c r="Y6" s="35">
        <f>IF(Y7="",NA(),Y7)</f>
        <v>52.34</v>
      </c>
      <c r="Z6" s="35">
        <f t="shared" ref="Z6:AH6" si="4">IF(Z7="",NA(),Z7)</f>
        <v>56.99</v>
      </c>
      <c r="AA6" s="35">
        <f t="shared" si="4"/>
        <v>54.57</v>
      </c>
      <c r="AB6" s="35">
        <f t="shared" si="4"/>
        <v>54.79</v>
      </c>
      <c r="AC6" s="35">
        <f t="shared" si="4"/>
        <v>56.39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433.6</v>
      </c>
      <c r="BG6" s="35">
        <f t="shared" ref="BG6:BO6" si="7">IF(BG7="",NA(),BG7)</f>
        <v>426.28</v>
      </c>
      <c r="BH6" s="35">
        <f t="shared" si="7"/>
        <v>370.79</v>
      </c>
      <c r="BI6" s="35">
        <f t="shared" si="7"/>
        <v>250.57</v>
      </c>
      <c r="BJ6" s="35">
        <f t="shared" si="7"/>
        <v>186.84</v>
      </c>
      <c r="BK6" s="35">
        <f t="shared" si="7"/>
        <v>759.86</v>
      </c>
      <c r="BL6" s="35">
        <f t="shared" si="7"/>
        <v>739.53</v>
      </c>
      <c r="BM6" s="35">
        <f t="shared" si="7"/>
        <v>721.06</v>
      </c>
      <c r="BN6" s="35">
        <f t="shared" si="7"/>
        <v>862.87</v>
      </c>
      <c r="BO6" s="35">
        <f t="shared" si="7"/>
        <v>716.96</v>
      </c>
      <c r="BP6" s="34" t="str">
        <f>IF(BP7="","",IF(BP7="-","【-】","【"&amp;SUBSTITUTE(TEXT(BP7,"#,##0.00"),"-","△")&amp;"】"))</f>
        <v>【728.30】</v>
      </c>
      <c r="BQ6" s="35">
        <f>IF(BQ7="",NA(),BQ7)</f>
        <v>81.38</v>
      </c>
      <c r="BR6" s="35">
        <f t="shared" ref="BR6:BZ6" si="8">IF(BR7="",NA(),BR7)</f>
        <v>89.32</v>
      </c>
      <c r="BS6" s="35">
        <f t="shared" si="8"/>
        <v>86.74</v>
      </c>
      <c r="BT6" s="35">
        <f t="shared" si="8"/>
        <v>88.45</v>
      </c>
      <c r="BU6" s="35">
        <f t="shared" si="8"/>
        <v>91.17</v>
      </c>
      <c r="BV6" s="35">
        <f t="shared" si="8"/>
        <v>85.6</v>
      </c>
      <c r="BW6" s="35">
        <f t="shared" si="8"/>
        <v>84.05</v>
      </c>
      <c r="BX6" s="35">
        <f t="shared" si="8"/>
        <v>84.86</v>
      </c>
      <c r="BY6" s="35">
        <f t="shared" si="8"/>
        <v>85.39</v>
      </c>
      <c r="BZ6" s="35">
        <f t="shared" si="8"/>
        <v>88.09</v>
      </c>
      <c r="CA6" s="34" t="str">
        <f>IF(CA7="","",IF(CA7="-","【-】","【"&amp;SUBSTITUTE(TEXT(CA7,"#,##0.00"),"-","△")&amp;"】"))</f>
        <v>【100.04】</v>
      </c>
      <c r="CB6" s="35">
        <f>IF(CB7="",NA(),CB7)</f>
        <v>193.24</v>
      </c>
      <c r="CC6" s="35">
        <f t="shared" ref="CC6:CK6" si="9">IF(CC7="",NA(),CC7)</f>
        <v>176.2</v>
      </c>
      <c r="CD6" s="35">
        <f t="shared" si="9"/>
        <v>186.34</v>
      </c>
      <c r="CE6" s="35">
        <f t="shared" si="9"/>
        <v>184.73</v>
      </c>
      <c r="CF6" s="35">
        <f t="shared" si="9"/>
        <v>184.76</v>
      </c>
      <c r="CG6" s="35">
        <f t="shared" si="9"/>
        <v>185.04</v>
      </c>
      <c r="CH6" s="35">
        <f t="shared" si="9"/>
        <v>190.12</v>
      </c>
      <c r="CI6" s="35">
        <f t="shared" si="9"/>
        <v>188.14</v>
      </c>
      <c r="CJ6" s="35">
        <f t="shared" si="9"/>
        <v>188.79</v>
      </c>
      <c r="CK6" s="35">
        <f t="shared" si="9"/>
        <v>181.8</v>
      </c>
      <c r="CL6" s="34" t="str">
        <f>IF(CL7="","",IF(CL7="-","【-】","【"&amp;SUBSTITUTE(TEXT(CL7,"#,##0.00"),"-","△")&amp;"】"))</f>
        <v>【137.82】</v>
      </c>
      <c r="CM6" s="35">
        <f>IF(CM7="",NA(),CM7)</f>
        <v>37.42</v>
      </c>
      <c r="CN6" s="35">
        <f t="shared" ref="CN6:CV6" si="10">IF(CN7="",NA(),CN7)</f>
        <v>33.76</v>
      </c>
      <c r="CO6" s="35">
        <f t="shared" si="10"/>
        <v>32.299999999999997</v>
      </c>
      <c r="CP6" s="35">
        <f t="shared" si="10"/>
        <v>33.57</v>
      </c>
      <c r="CQ6" s="35">
        <f t="shared" si="10"/>
        <v>34.479999999999997</v>
      </c>
      <c r="CR6" s="35">
        <f t="shared" si="10"/>
        <v>61.91</v>
      </c>
      <c r="CS6" s="35">
        <f t="shared" si="10"/>
        <v>63.6</v>
      </c>
      <c r="CT6" s="35">
        <f t="shared" si="10"/>
        <v>64.23</v>
      </c>
      <c r="CU6" s="35">
        <f t="shared" si="10"/>
        <v>59.4</v>
      </c>
      <c r="CV6" s="35">
        <f t="shared" si="10"/>
        <v>59.35</v>
      </c>
      <c r="CW6" s="34" t="str">
        <f>IF(CW7="","",IF(CW7="-","【-】","【"&amp;SUBSTITUTE(TEXT(CW7,"#,##0.00"),"-","△")&amp;"】"))</f>
        <v>【60.09】</v>
      </c>
      <c r="CX6" s="35">
        <f>IF(CX7="",NA(),CX7)</f>
        <v>69.3</v>
      </c>
      <c r="CY6" s="35">
        <f t="shared" ref="CY6:DG6" si="11">IF(CY7="",NA(),CY7)</f>
        <v>70.3</v>
      </c>
      <c r="CZ6" s="35">
        <f t="shared" si="11"/>
        <v>72.209999999999994</v>
      </c>
      <c r="DA6" s="35">
        <f t="shared" si="11"/>
        <v>73.84</v>
      </c>
      <c r="DB6" s="35">
        <f t="shared" si="11"/>
        <v>76.12</v>
      </c>
      <c r="DC6" s="35">
        <f t="shared" si="11"/>
        <v>90.89</v>
      </c>
      <c r="DD6" s="35">
        <f t="shared" si="11"/>
        <v>90.98</v>
      </c>
      <c r="DE6" s="35">
        <f t="shared" si="11"/>
        <v>90.22</v>
      </c>
      <c r="DF6" s="35">
        <f t="shared" si="11"/>
        <v>89.81</v>
      </c>
      <c r="DG6" s="35">
        <f t="shared" si="11"/>
        <v>89.88</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0.09</v>
      </c>
      <c r="EG6" s="34">
        <f t="shared" si="14"/>
        <v>0</v>
      </c>
      <c r="EH6" s="35">
        <f t="shared" si="14"/>
        <v>0.06</v>
      </c>
      <c r="EI6" s="35">
        <f t="shared" si="14"/>
        <v>0.05</v>
      </c>
      <c r="EJ6" s="35">
        <f t="shared" si="14"/>
        <v>0.24</v>
      </c>
      <c r="EK6" s="35">
        <f t="shared" si="14"/>
        <v>0.15</v>
      </c>
      <c r="EL6" s="35">
        <f t="shared" si="14"/>
        <v>0.11</v>
      </c>
      <c r="EM6" s="35">
        <f t="shared" si="14"/>
        <v>0.09</v>
      </c>
      <c r="EN6" s="35">
        <f t="shared" si="14"/>
        <v>0.19</v>
      </c>
      <c r="EO6" s="34" t="str">
        <f>IF(EO7="","",IF(EO7="-","【-】","【"&amp;SUBSTITUTE(TEXT(EO7,"#,##0.00"),"-","△")&amp;"】"))</f>
        <v>【0.27】</v>
      </c>
    </row>
    <row r="7" spans="1:145" s="36" customFormat="1" x14ac:dyDescent="0.15">
      <c r="A7" s="28"/>
      <c r="B7" s="37">
        <v>2016</v>
      </c>
      <c r="C7" s="37">
        <v>442071</v>
      </c>
      <c r="D7" s="37">
        <v>47</v>
      </c>
      <c r="E7" s="37">
        <v>17</v>
      </c>
      <c r="F7" s="37">
        <v>1</v>
      </c>
      <c r="G7" s="37">
        <v>0</v>
      </c>
      <c r="H7" s="37" t="s">
        <v>109</v>
      </c>
      <c r="I7" s="37" t="s">
        <v>110</v>
      </c>
      <c r="J7" s="37" t="s">
        <v>111</v>
      </c>
      <c r="K7" s="37" t="s">
        <v>112</v>
      </c>
      <c r="L7" s="37" t="s">
        <v>113</v>
      </c>
      <c r="M7" s="37"/>
      <c r="N7" s="38" t="s">
        <v>114</v>
      </c>
      <c r="O7" s="38" t="s">
        <v>115</v>
      </c>
      <c r="P7" s="38">
        <v>53.34</v>
      </c>
      <c r="Q7" s="38">
        <v>73.83</v>
      </c>
      <c r="R7" s="38">
        <v>2810</v>
      </c>
      <c r="S7" s="38">
        <v>18481</v>
      </c>
      <c r="T7" s="38">
        <v>79.48</v>
      </c>
      <c r="U7" s="38">
        <v>232.52</v>
      </c>
      <c r="V7" s="38">
        <v>9783</v>
      </c>
      <c r="W7" s="38">
        <v>2.87</v>
      </c>
      <c r="X7" s="38">
        <v>3408.71</v>
      </c>
      <c r="Y7" s="38">
        <v>52.34</v>
      </c>
      <c r="Z7" s="38">
        <v>56.99</v>
      </c>
      <c r="AA7" s="38">
        <v>54.57</v>
      </c>
      <c r="AB7" s="38">
        <v>54.79</v>
      </c>
      <c r="AC7" s="38">
        <v>56.39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433.6</v>
      </c>
      <c r="BG7" s="38">
        <v>426.28</v>
      </c>
      <c r="BH7" s="38">
        <v>370.79</v>
      </c>
      <c r="BI7" s="38">
        <v>250.57</v>
      </c>
      <c r="BJ7" s="38">
        <v>186.84</v>
      </c>
      <c r="BK7" s="38">
        <v>759.86</v>
      </c>
      <c r="BL7" s="38">
        <v>739.53</v>
      </c>
      <c r="BM7" s="38">
        <v>721.06</v>
      </c>
      <c r="BN7" s="38">
        <v>862.87</v>
      </c>
      <c r="BO7" s="38">
        <v>716.96</v>
      </c>
      <c r="BP7" s="38">
        <v>728.3</v>
      </c>
      <c r="BQ7" s="38">
        <v>81.38</v>
      </c>
      <c r="BR7" s="38">
        <v>89.32</v>
      </c>
      <c r="BS7" s="38">
        <v>86.74</v>
      </c>
      <c r="BT7" s="38">
        <v>88.45</v>
      </c>
      <c r="BU7" s="38">
        <v>91.17</v>
      </c>
      <c r="BV7" s="38">
        <v>85.6</v>
      </c>
      <c r="BW7" s="38">
        <v>84.05</v>
      </c>
      <c r="BX7" s="38">
        <v>84.86</v>
      </c>
      <c r="BY7" s="38">
        <v>85.39</v>
      </c>
      <c r="BZ7" s="38">
        <v>88.09</v>
      </c>
      <c r="CA7" s="38">
        <v>100.04</v>
      </c>
      <c r="CB7" s="38">
        <v>193.24</v>
      </c>
      <c r="CC7" s="38">
        <v>176.2</v>
      </c>
      <c r="CD7" s="38">
        <v>186.34</v>
      </c>
      <c r="CE7" s="38">
        <v>184.73</v>
      </c>
      <c r="CF7" s="38">
        <v>184.76</v>
      </c>
      <c r="CG7" s="38">
        <v>185.04</v>
      </c>
      <c r="CH7" s="38">
        <v>190.12</v>
      </c>
      <c r="CI7" s="38">
        <v>188.14</v>
      </c>
      <c r="CJ7" s="38">
        <v>188.79</v>
      </c>
      <c r="CK7" s="38">
        <v>181.8</v>
      </c>
      <c r="CL7" s="38">
        <v>137.82</v>
      </c>
      <c r="CM7" s="38">
        <v>37.42</v>
      </c>
      <c r="CN7" s="38">
        <v>33.76</v>
      </c>
      <c r="CO7" s="38">
        <v>32.299999999999997</v>
      </c>
      <c r="CP7" s="38">
        <v>33.57</v>
      </c>
      <c r="CQ7" s="38">
        <v>34.479999999999997</v>
      </c>
      <c r="CR7" s="38">
        <v>61.91</v>
      </c>
      <c r="CS7" s="38">
        <v>63.6</v>
      </c>
      <c r="CT7" s="38">
        <v>64.23</v>
      </c>
      <c r="CU7" s="38">
        <v>59.4</v>
      </c>
      <c r="CV7" s="38">
        <v>59.35</v>
      </c>
      <c r="CW7" s="38">
        <v>60.09</v>
      </c>
      <c r="CX7" s="38">
        <v>69.3</v>
      </c>
      <c r="CY7" s="38">
        <v>70.3</v>
      </c>
      <c r="CZ7" s="38">
        <v>72.209999999999994</v>
      </c>
      <c r="DA7" s="38">
        <v>73.84</v>
      </c>
      <c r="DB7" s="38">
        <v>76.12</v>
      </c>
      <c r="DC7" s="38">
        <v>90.89</v>
      </c>
      <c r="DD7" s="38">
        <v>90.98</v>
      </c>
      <c r="DE7" s="38">
        <v>90.22</v>
      </c>
      <c r="DF7" s="38">
        <v>89.81</v>
      </c>
      <c r="DG7" s="38">
        <v>89.88</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0.09</v>
      </c>
      <c r="EG7" s="38">
        <v>0</v>
      </c>
      <c r="EH7" s="38">
        <v>0.06</v>
      </c>
      <c r="EI7" s="38">
        <v>0.05</v>
      </c>
      <c r="EJ7" s="38">
        <v>0.24</v>
      </c>
      <c r="EK7" s="38">
        <v>0.15</v>
      </c>
      <c r="EL7" s="38">
        <v>0.11</v>
      </c>
      <c r="EM7" s="38">
        <v>0.09</v>
      </c>
      <c r="EN7" s="38">
        <v>0.19</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2018-01-31T02:04:12Z</cp:lastPrinted>
  <dcterms:created xsi:type="dcterms:W3CDTF">2017-12-25T02:13:27Z</dcterms:created>
  <dcterms:modified xsi:type="dcterms:W3CDTF">2018-03-13T05:05:08Z</dcterms:modified>
  <cp:category/>
</cp:coreProperties>
</file>