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sukumi\Desktop\44大分県（市区町村）\"/>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<sst xmlns="http://schemas.openxmlformats.org/spreadsheetml/2006/main" count="217" uniqueCount="107">
  <si>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</si>
  <si>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</si>
  <si>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</si>
  <si>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</si>
  <si>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</si>
  <si>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</si>
  <si>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</si>
  <si>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</si>
  <si>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</si>
  <si>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</si>
  <si>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</si>
  <si>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</si>
  <si>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</si>
  <si>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</si>
  <si>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</si>
  <si>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</si>
  <si>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</si>
  <si>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</si>
  <si>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</si>
  <si>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</si>
  <si>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</si>
  <si>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</si>
  <si>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</si>
  <si>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</si>
  <si>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</si>
  <si>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</si>
  <si>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</si>
  <si>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</si>
  <si>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</si>
  <si>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</si>
  <si>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</si>
  <si>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</si>
  <si>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</si>
  <si>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</si>
  <si>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</si>
  <si>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</si>
  <si>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</si>
  <si>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</si>
  <si>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</si>
  <si>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</si>
  <si>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</si>
  <si>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</si>
  <si>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</si>
  <si>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</si>
  <si>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</si>
  <si>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</si>
  <si>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</si>
  <si>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</si>
  <si>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</si>
  <si>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</si>
  <si>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</si>
  <si>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</si>
  <si>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</si>
  <si>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</si>
  <si>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</si>
  <si>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</si>
  <si>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</si>
  <si>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</si>
  <si>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</si>
  <si>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</si>
  <si>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</si>
  <si>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</si>
  <si>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</si>
  <si>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</si>
  <si>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</si>
  <si>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</si>
  <si>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</si>
  <si>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</si>
  <si>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</si>
  <si>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</si>
  <si>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</si>
  <si>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</si>
  <si>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</si>
  <si>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</si>
  <si>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</si>
  <si>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</si>
  <si>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</si>
  <si>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</si>
  <si>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</si>
  <si>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</si>
  <si>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</si>
  <si>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</si>
  <si>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</si>
  <si>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</si>
  <si>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</si>
  <si>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</si>
  <si>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</si>
  <si>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</si>
  <si>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</si>
  <si>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</si>
  <si>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</si>
  <si>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</si>
  <si>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</si>
  <si>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</si>
  <si>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</si>
  <si>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</si>
  <si>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</si>
  <si>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</si>
  <si>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</si>
  <si>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</si>
  <si>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</si>
  <si>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</si>
  <si>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</si>
  <si>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</si>
  <si>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経常費用が経常収益でどの程度賄われているかを示す指標。100％を上回っており、類似団体と比較しても高い比率を維持していることから現在のところ経営は安定しているといえます。　　　　　　　　　　　　　　　　　　　②『累積欠損比率』・・・累積欠損比率は発生しておらず、健全な経営状況にあるといえます。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類似団体と比較して、低い状況にあり償還も順調に進んでいます。H27年度に若干増加している要因は、簡易水道の統合に伴うものです。今後は、老朽化の著しい施設の更新及び耐震化を予定していることから、増加することが予想されますが、将来世代の負担が過度にならないように、財政基盤を確立する必要があります。　　　　　　　　　　　　　　　　　　　　　⑤『料金回収率』・・・給水に係る費用がどの程度給水収益で賄えているかを表した指標。100％を上回っており、必要な経費を給水収益で賄えているといえます。　　　　　　　　　　　　　　　　　　⑥『給水原価』・・・有収水量1㎥あたりについて、どれだけの費用がかかっているかを表す指標。類似団体、全国平均に比べて低い水準になっています。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</si>
  <si>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②『管路経年化比率』・・・法定耐用年数を超えた管路延長の割合を示す指標。翌年度以降、増加傾向が見込まれています。　　　　　　　　　　       ③『管路更新率』・・・当該年度に更新した管路延長の割合を表す指標。類似団体と比較して低い水準で推移しています。　　　　　　　　　　　　　　　　　　　　　　　　　　　　　　　　　　　　　　　　　　　　　　　　　　　　　　　　　　　　　　　　　　　　　　　　　　　　　　　　　　老朽化の状況について、全体的に施設及び管路の耐震化が進んでいない状況にあるため、今後は、優先順位をつけた上で、耐震化を含めた更新計画を立て、進めて行く必要があります。　　</t>
    <phoneticPr fontId="4"/>
  </si>
  <si>
    <t>当市の水道事業は、類似団体と比較すると現在のところは、概ね良好な状況にあるといえます。しかしながら、人口減少により、給水収益の減少が進んでいく中、今後は主要施設の耐震化や老朽化した施設及び管路の更新に多額の費用が必要になります。そうしたことから、経営戦略を盛り込んだ新水道ビジョンの策定を予定しており、これに基づき、計画的な施設の耐震化及び更新を実施し、大規模な施設改修や突発的な支出に備えた財源の確保に努めていく必要があります。また，将来の長期的な安定経営に資する料金体系のあり方について，より一層の経営効率化を図りながら、料金体系の適正化に向けた取り組みを推進していかなければなりません。</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</si>
</sst>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0.76</c:v>
                </c:pt>
                <c:pt idx="1">
                  <c:v>0.12</c:v>
                </c:pt>
                <c:pt idx="2">
                  <c:v>0.57999999999999996</c:v>
                </c:pt>
                <c:pt idx="3">
                  <c:v>0.86</c:v>
                </c:pt>
                <c:pt idx="4">
                  <c:v>0.72</c:v>
                </c:pt>
              </c:numCache>
            </c:numRef>
          </c:val>
        </c:ser>
        <c:dLbls>
          <c:showLegendKey val="0"/>
          <c:showVal val="0"/>
          <c:showCatName val="0"/>
          <c:showSerName val="0"/>
          <c:showPercent val="0"/>
          <c:showBubbleSize val="0"/>
        </c:dLbls>
        <c:gapWidth val="150"/>
        <c:axId val="113085488"/>
        <c:axId val="21231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13085488"/>
        <c:axId val="212313480"/>
      </c:lineChart>
      <c:dateAx>
        <c:axId val="113085488"/>
        <c:scaling>
          <c:orientation val="minMax"/>
        </c:scaling>
        <c:delete val="1"/>
        <c:axPos val="b"/>
        <c:numFmt formatCode="ge" sourceLinked="1"/>
        <c:majorTickMark val="none"/>
        <c:minorTickMark val="none"/>
        <c:tickLblPos val="none"/>
        <c:crossAx val="212313480"/>
        <c:crosses val="autoZero"/>
        <c:auto val="1"/>
        <c:lblOffset val="100"/>
        <c:baseTimeUnit val="years"/>
      </c:dateAx>
      <c:valAx>
        <c:axId val="21231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08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72.81</c:v>
                </c:pt>
                <c:pt idx="1">
                  <c:v>71.89</c:v>
                </c:pt>
                <c:pt idx="2">
                  <c:v>72.42</c:v>
                </c:pt>
                <c:pt idx="3">
                  <c:v>72.2</c:v>
                </c:pt>
                <c:pt idx="4">
                  <c:v>69.849999999999994</c:v>
                </c:pt>
              </c:numCache>
            </c:numRef>
          </c:val>
        </c:ser>
        <c:dLbls>
          <c:showLegendKey val="0"/>
          <c:showVal val="0"/>
          <c:showCatName val="0"/>
          <c:showSerName val="0"/>
          <c:showPercent val="0"/>
          <c:showBubbleSize val="0"/>
        </c:dLbls>
        <c:gapWidth val="150"/>
        <c:axId val="212654720"/>
        <c:axId val="21265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12654720"/>
        <c:axId val="212655112"/>
      </c:lineChart>
      <c:dateAx>
        <c:axId val="212654720"/>
        <c:scaling>
          <c:orientation val="minMax"/>
        </c:scaling>
        <c:delete val="1"/>
        <c:axPos val="b"/>
        <c:numFmt formatCode="ge" sourceLinked="1"/>
        <c:majorTickMark val="none"/>
        <c:minorTickMark val="none"/>
        <c:tickLblPos val="none"/>
        <c:crossAx val="212655112"/>
        <c:crosses val="autoZero"/>
        <c:auto val="1"/>
        <c:lblOffset val="100"/>
        <c:baseTimeUnit val="years"/>
      </c:dateAx>
      <c:valAx>
        <c:axId val="21265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86.21</c:v>
                </c:pt>
                <c:pt idx="1">
                  <c:v>85.86</c:v>
                </c:pt>
                <c:pt idx="2">
                  <c:v>85.58</c:v>
                </c:pt>
                <c:pt idx="3">
                  <c:v>85.78</c:v>
                </c:pt>
                <c:pt idx="4">
                  <c:v>85.59</c:v>
                </c:pt>
              </c:numCache>
            </c:numRef>
          </c:val>
        </c:ser>
        <c:dLbls>
          <c:showLegendKey val="0"/>
          <c:showVal val="0"/>
          <c:showCatName val="0"/>
          <c:showSerName val="0"/>
          <c:showPercent val="0"/>
          <c:showBubbleSize val="0"/>
        </c:dLbls>
        <c:gapWidth val="150"/>
        <c:axId val="212656288"/>
        <c:axId val="2132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12656288"/>
        <c:axId val="213217280"/>
      </c:lineChart>
      <c:dateAx>
        <c:axId val="212656288"/>
        <c:scaling>
          <c:orientation val="minMax"/>
        </c:scaling>
        <c:delete val="1"/>
        <c:axPos val="b"/>
        <c:numFmt formatCode="ge" sourceLinked="1"/>
        <c:majorTickMark val="none"/>
        <c:minorTickMark val="none"/>
        <c:tickLblPos val="none"/>
        <c:crossAx val="213217280"/>
        <c:crosses val="autoZero"/>
        <c:auto val="1"/>
        <c:lblOffset val="100"/>
        <c:baseTimeUnit val="years"/>
      </c:dateAx>
      <c:valAx>
        <c:axId val="2132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119.1</c:v>
                </c:pt>
                <c:pt idx="1">
                  <c:v>123.76</c:v>
                </c:pt>
                <c:pt idx="2">
                  <c:v>116.12</c:v>
                </c:pt>
                <c:pt idx="3">
                  <c:v>120.47</c:v>
                </c:pt>
                <c:pt idx="4">
                  <c:v>117.15</c:v>
                </c:pt>
              </c:numCache>
            </c:numRef>
          </c:val>
        </c:ser>
        <c:dLbls>
          <c:showLegendKey val="0"/>
          <c:showVal val="0"/>
          <c:showCatName val="0"/>
          <c:showSerName val="0"/>
          <c:showPercent val="0"/>
          <c:showBubbleSize val="0"/>
        </c:dLbls>
        <c:gapWidth val="150"/>
        <c:axId val="212314656"/>
        <c:axId val="21231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12314656"/>
        <c:axId val="212315048"/>
      </c:lineChart>
      <c:dateAx>
        <c:axId val="212314656"/>
        <c:scaling>
          <c:orientation val="minMax"/>
        </c:scaling>
        <c:delete val="1"/>
        <c:axPos val="b"/>
        <c:numFmt formatCode="ge" sourceLinked="1"/>
        <c:majorTickMark val="none"/>
        <c:minorTickMark val="none"/>
        <c:tickLblPos val="none"/>
        <c:crossAx val="212315048"/>
        <c:crosses val="autoZero"/>
        <c:auto val="1"/>
        <c:lblOffset val="100"/>
        <c:baseTimeUnit val="years"/>
      </c:dateAx>
      <c:valAx>
        <c:axId val="212315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3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36.659999999999997</c:v>
                </c:pt>
                <c:pt idx="1">
                  <c:v>38.68</c:v>
                </c:pt>
                <c:pt idx="2">
                  <c:v>37.64</c:v>
                </c:pt>
                <c:pt idx="3">
                  <c:v>39.89</c:v>
                </c:pt>
                <c:pt idx="4">
                  <c:v>40.69</c:v>
                </c:pt>
              </c:numCache>
            </c:numRef>
          </c:val>
        </c:ser>
        <c:dLbls>
          <c:showLegendKey val="0"/>
          <c:showVal val="0"/>
          <c:showCatName val="0"/>
          <c:showSerName val="0"/>
          <c:showPercent val="0"/>
          <c:showBubbleSize val="0"/>
        </c:dLbls>
        <c:gapWidth val="150"/>
        <c:axId val="212316224"/>
        <c:axId val="21231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12316224"/>
        <c:axId val="212316616"/>
      </c:lineChart>
      <c:dateAx>
        <c:axId val="212316224"/>
        <c:scaling>
          <c:orientation val="minMax"/>
        </c:scaling>
        <c:delete val="1"/>
        <c:axPos val="b"/>
        <c:numFmt formatCode="ge" sourceLinked="1"/>
        <c:majorTickMark val="none"/>
        <c:minorTickMark val="none"/>
        <c:tickLblPos val="none"/>
        <c:crossAx val="212316616"/>
        <c:crosses val="autoZero"/>
        <c:auto val="1"/>
        <c:lblOffset val="100"/>
        <c:baseTimeUnit val="years"/>
      </c:dateAx>
      <c:valAx>
        <c:axId val="2123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0.25</c:v>
                </c:pt>
                <c:pt idx="1">
                  <c:v>0.25</c:v>
                </c:pt>
                <c:pt idx="2">
                  <c:v>0.25</c:v>
                </c:pt>
                <c:pt idx="3" formatCode="#,##0.00;&quot;△&quot;#,##0.00">
                  <c:v>0</c:v>
                </c:pt>
                <c:pt idx="4" formatCode="#,##0.00;&quot;△&quot;#,##0.00">
                  <c:v>0</c:v>
                </c:pt>
              </c:numCache>
            </c:numRef>
          </c:val>
        </c:ser>
        <c:dLbls>
          <c:showLegendKey val="0"/>
          <c:showVal val="0"/>
          <c:showCatName val="0"/>
          <c:showSerName val="0"/>
          <c:showPercent val="0"/>
          <c:showBubbleSize val="0"/>
        </c:dLbls>
        <c:gapWidth val="150"/>
        <c:axId val="212406056"/>
        <c:axId val="21240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212406056"/>
        <c:axId val="212406448"/>
      </c:lineChart>
      <c:dateAx>
        <c:axId val="212406056"/>
        <c:scaling>
          <c:orientation val="minMax"/>
        </c:scaling>
        <c:delete val="1"/>
        <c:axPos val="b"/>
        <c:numFmt formatCode="ge" sourceLinked="1"/>
        <c:majorTickMark val="none"/>
        <c:minorTickMark val="none"/>
        <c:tickLblPos val="none"/>
        <c:crossAx val="212406448"/>
        <c:crosses val="autoZero"/>
        <c:auto val="1"/>
        <c:lblOffset val="100"/>
        <c:baseTimeUnit val="years"/>
      </c:dateAx>
      <c:valAx>
        <c:axId val="21240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0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409192"/>
        <c:axId val="2125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212409192"/>
        <c:axId val="212553472"/>
      </c:lineChart>
      <c:dateAx>
        <c:axId val="212409192"/>
        <c:scaling>
          <c:orientation val="minMax"/>
        </c:scaling>
        <c:delete val="1"/>
        <c:axPos val="b"/>
        <c:numFmt formatCode="ge" sourceLinked="1"/>
        <c:majorTickMark val="none"/>
        <c:minorTickMark val="none"/>
        <c:tickLblPos val="none"/>
        <c:crossAx val="212553472"/>
        <c:crosses val="autoZero"/>
        <c:auto val="1"/>
        <c:lblOffset val="100"/>
        <c:baseTimeUnit val="years"/>
      </c:dateAx>
      <c:valAx>
        <c:axId val="21255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40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29592.34</c:v>
                </c:pt>
                <c:pt idx="1">
                  <c:v>2955.82</c:v>
                </c:pt>
                <c:pt idx="2">
                  <c:v>628.11</c:v>
                </c:pt>
                <c:pt idx="3">
                  <c:v>972.79</c:v>
                </c:pt>
                <c:pt idx="4">
                  <c:v>1033.6400000000001</c:v>
                </c:pt>
              </c:numCache>
            </c:numRef>
          </c:val>
        </c:ser>
        <c:dLbls>
          <c:showLegendKey val="0"/>
          <c:showVal val="0"/>
          <c:showCatName val="0"/>
          <c:showSerName val="0"/>
          <c:showPercent val="0"/>
          <c:showBubbleSize val="0"/>
        </c:dLbls>
        <c:gapWidth val="150"/>
        <c:axId val="212555040"/>
        <c:axId val="21255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212555040"/>
        <c:axId val="212555432"/>
      </c:lineChart>
      <c:dateAx>
        <c:axId val="212555040"/>
        <c:scaling>
          <c:orientation val="minMax"/>
        </c:scaling>
        <c:delete val="1"/>
        <c:axPos val="b"/>
        <c:numFmt formatCode="ge" sourceLinked="1"/>
        <c:majorTickMark val="none"/>
        <c:minorTickMark val="none"/>
        <c:tickLblPos val="none"/>
        <c:crossAx val="212555432"/>
        <c:crosses val="autoZero"/>
        <c:auto val="1"/>
        <c:lblOffset val="100"/>
        <c:baseTimeUnit val="years"/>
      </c:dateAx>
      <c:valAx>
        <c:axId val="212555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248.06</c:v>
                </c:pt>
                <c:pt idx="1">
                  <c:v>238.95</c:v>
                </c:pt>
                <c:pt idx="2">
                  <c:v>226.06</c:v>
                </c:pt>
                <c:pt idx="3">
                  <c:v>210.88</c:v>
                </c:pt>
                <c:pt idx="4">
                  <c:v>217.92</c:v>
                </c:pt>
              </c:numCache>
            </c:numRef>
          </c:val>
        </c:ser>
        <c:dLbls>
          <c:showLegendKey val="0"/>
          <c:showVal val="0"/>
          <c:showCatName val="0"/>
          <c:showSerName val="0"/>
          <c:showPercent val="0"/>
          <c:showBubbleSize val="0"/>
        </c:dLbls>
        <c:gapWidth val="150"/>
        <c:axId val="212556608"/>
        <c:axId val="21255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12556608"/>
        <c:axId val="212557000"/>
      </c:lineChart>
      <c:dateAx>
        <c:axId val="212556608"/>
        <c:scaling>
          <c:orientation val="minMax"/>
        </c:scaling>
        <c:delete val="1"/>
        <c:axPos val="b"/>
        <c:numFmt formatCode="ge" sourceLinked="1"/>
        <c:majorTickMark val="none"/>
        <c:minorTickMark val="none"/>
        <c:tickLblPos val="none"/>
        <c:crossAx val="212557000"/>
        <c:crosses val="autoZero"/>
        <c:auto val="1"/>
        <c:lblOffset val="100"/>
        <c:baseTimeUnit val="years"/>
      </c:dateAx>
      <c:valAx>
        <c:axId val="212557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5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115.25</c:v>
                </c:pt>
                <c:pt idx="1">
                  <c:v>118.65</c:v>
                </c:pt>
                <c:pt idx="2">
                  <c:v>113.61</c:v>
                </c:pt>
                <c:pt idx="3">
                  <c:v>118.61</c:v>
                </c:pt>
                <c:pt idx="4">
                  <c:v>114.58</c:v>
                </c:pt>
              </c:numCache>
            </c:numRef>
          </c:val>
        </c:ser>
        <c:dLbls>
          <c:showLegendKey val="0"/>
          <c:showVal val="0"/>
          <c:showCatName val="0"/>
          <c:showSerName val="0"/>
          <c:showPercent val="0"/>
          <c:showBubbleSize val="0"/>
        </c:dLbls>
        <c:gapWidth val="150"/>
        <c:axId val="212408800"/>
        <c:axId val="21240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12408800"/>
        <c:axId val="212408408"/>
      </c:lineChart>
      <c:dateAx>
        <c:axId val="212408800"/>
        <c:scaling>
          <c:orientation val="minMax"/>
        </c:scaling>
        <c:delete val="1"/>
        <c:axPos val="b"/>
        <c:numFmt formatCode="ge" sourceLinked="1"/>
        <c:majorTickMark val="none"/>
        <c:minorTickMark val="none"/>
        <c:tickLblPos val="none"/>
        <c:crossAx val="212408408"/>
        <c:crosses val="autoZero"/>
        <c:auto val="1"/>
        <c:lblOffset val="100"/>
        <c:baseTimeUnit val="years"/>
      </c:dateAx>
      <c:valAx>
        <c:axId val="21240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0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129.12</c:v>
                </c:pt>
                <c:pt idx="1">
                  <c:v>125.09</c:v>
                </c:pt>
                <c:pt idx="2">
                  <c:v>130.9</c:v>
                </c:pt>
                <c:pt idx="3">
                  <c:v>124.78</c:v>
                </c:pt>
                <c:pt idx="4">
                  <c:v>129.87</c:v>
                </c:pt>
              </c:numCache>
            </c:numRef>
          </c:val>
        </c:ser>
        <c:dLbls>
          <c:showLegendKey val="0"/>
          <c:showVal val="0"/>
          <c:showCatName val="0"/>
          <c:showSerName val="0"/>
          <c:showPercent val="0"/>
          <c:showBubbleSize val="0"/>
        </c:dLbls>
        <c:gapWidth val="150"/>
        <c:axId val="212554648"/>
        <c:axId val="21265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12554648"/>
        <c:axId val="212653544"/>
      </c:lineChart>
      <c:dateAx>
        <c:axId val="212554648"/>
        <c:scaling>
          <c:orientation val="minMax"/>
        </c:scaling>
        <c:delete val="1"/>
        <c:axPos val="b"/>
        <c:numFmt formatCode="ge" sourceLinked="1"/>
        <c:majorTickMark val="none"/>
        <c:minorTickMark val="none"/>
        <c:tickLblPos val="none"/>
        <c:crossAx val="212653544"/>
        <c:crosses val="autoZero"/>
        <c:auto val="1"/>
        <c:lblOffset val="100"/>
        <c:baseTimeUnit val="years"/>
      </c:dateAx>
      <c:valAx>
        <c:axId val="21265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O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大分県　津久見市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18906</v>
      </c>
      <c r="AJ8" s="78"/>
      <c r="AK8" s="78"/>
      <c r="AL8" s="78"/>
      <c r="AM8" s="78"/>
      <c r="AN8" s="78"/>
      <c r="AO8" s="78"/>
      <c r="AP8" s="79"/>
      <c r="AQ8" s="57">
        <f>データ!R6</f>
        <v>79.48</v>
      </c>
      <c r="AR8" s="57"/>
      <c r="AS8" s="57"/>
      <c r="AT8" s="57"/>
      <c r="AU8" s="57"/>
      <c r="AV8" s="57"/>
      <c r="AW8" s="57"/>
      <c r="AX8" s="57"/>
      <c r="AY8" s="57">
        <f>データ!S6</f>
        <v>237.87</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82.77</v>
      </c>
      <c r="K10" s="57"/>
      <c r="L10" s="57"/>
      <c r="M10" s="57"/>
      <c r="N10" s="57"/>
      <c r="O10" s="57"/>
      <c r="P10" s="57"/>
      <c r="Q10" s="57"/>
      <c r="R10" s="57">
        <f>データ!O6</f>
        <v>91.36</v>
      </c>
      <c r="S10" s="57"/>
      <c r="T10" s="57"/>
      <c r="U10" s="57"/>
      <c r="V10" s="57"/>
      <c r="W10" s="57"/>
      <c r="X10" s="57"/>
      <c r="Y10" s="57"/>
      <c r="Z10" s="65">
        <f>データ!P6</f>
        <v>2650</v>
      </c>
      <c r="AA10" s="65"/>
      <c r="AB10" s="65"/>
      <c r="AC10" s="65"/>
      <c r="AD10" s="65"/>
      <c r="AE10" s="65"/>
      <c r="AF10" s="65"/>
      <c r="AG10" s="65"/>
      <c r="AH10" s="2"/>
      <c r="AI10" s="65">
        <f>データ!T6</f>
        <v>17137</v>
      </c>
      <c r="AJ10" s="65"/>
      <c r="AK10" s="65"/>
      <c r="AL10" s="65"/>
      <c r="AM10" s="65"/>
      <c r="AN10" s="65"/>
      <c r="AO10" s="65"/>
      <c r="AP10" s="65"/>
      <c r="AQ10" s="57">
        <f>データ!U6</f>
        <v>11.76</v>
      </c>
      <c r="AR10" s="57"/>
      <c r="AS10" s="57"/>
      <c r="AT10" s="57"/>
      <c r="AU10" s="57"/>
      <c r="AV10" s="57"/>
      <c r="AW10" s="57"/>
      <c r="AX10" s="57"/>
      <c r="AY10" s="57">
        <f>データ!V6</f>
        <v>1457.23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104</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442071</v>
      </c>
      <c r="D6" s="31">
        <f t="shared" si="3"/>
        <v>46</v>
      </c>
      <c r="E6" s="31">
        <f t="shared" si="3"/>
        <v>1</v>
      </c>
      <c r="F6" s="31">
        <f t="shared" si="3"/>
        <v>0</v>
      </c>
      <c r="G6" s="31">
        <f t="shared" si="3"/>
        <v>1</v>
      </c>
      <c r="H6" s="31" t="str">
        <f t="shared" si="3"/>
        <v>大分県　津久見市</v>
      </c>
      <c r="I6" s="31" t="str">
        <f t="shared" si="3"/>
        <v>法適用</v>
      </c>
      <c r="J6" s="31" t="str">
        <f t="shared" si="3"/>
        <v>水道事業</v>
      </c>
      <c r="K6" s="31" t="str">
        <f t="shared" si="3"/>
        <v>末端給水事業</v>
      </c>
      <c r="L6" s="31" t="str">
        <f t="shared" si="3"/>
        <v>A6</v>
      </c>
      <c r="M6" s="32" t="str">
        <f t="shared" si="3"/>
        <v>-</v>
      </c>
      <c r="N6" s="32">
        <f t="shared" si="3"/>
        <v>82.77</v>
      </c>
      <c r="O6" s="32">
        <f t="shared" si="3"/>
        <v>91.36</v>
      </c>
      <c r="P6" s="32">
        <f t="shared" si="3"/>
        <v>2650</v>
      </c>
      <c r="Q6" s="32">
        <f t="shared" si="3"/>
        <v>18906</v>
      </c>
      <c r="R6" s="32">
        <f t="shared" si="3"/>
        <v>79.48</v>
      </c>
      <c r="S6" s="32">
        <f t="shared" si="3"/>
        <v>237.87</v>
      </c>
      <c r="T6" s="32">
        <f t="shared" si="3"/>
        <v>17137</v>
      </c>
      <c r="U6" s="32">
        <f t="shared" si="3"/>
        <v>11.76</v>
      </c>
      <c r="V6" s="32">
        <f t="shared" si="3"/>
        <v>1457.23</v>
      </c>
      <c r="W6" s="33">
        <f>IF(W7="",NA(),W7)</f>
        <v>119.1</v>
      </c>
      <c r="X6" s="33">
        <f t="shared" ref="X6:AF6" si="4">IF(X7="",NA(),X7)</f>
        <v>123.76</v>
      </c>
      <c r="Y6" s="33">
        <f t="shared" si="4"/>
        <v>116.12</v>
      </c>
      <c r="Z6" s="33">
        <f t="shared" si="4"/>
        <v>120.47</v>
      </c>
      <c r="AA6" s="33">
        <f t="shared" si="4"/>
        <v>117.15</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29592.34</v>
      </c>
      <c r="AT6" s="33">
        <f t="shared" ref="AT6:BB6" si="6">IF(AT7="",NA(),AT7)</f>
        <v>2955.82</v>
      </c>
      <c r="AU6" s="33">
        <f t="shared" si="6"/>
        <v>628.11</v>
      </c>
      <c r="AV6" s="33">
        <f t="shared" si="6"/>
        <v>972.79</v>
      </c>
      <c r="AW6" s="33">
        <f t="shared" si="6"/>
        <v>1033.6400000000001</v>
      </c>
      <c r="AX6" s="33">
        <f t="shared" si="6"/>
        <v>995.5</v>
      </c>
      <c r="AY6" s="33">
        <f t="shared" si="6"/>
        <v>915.5</v>
      </c>
      <c r="AZ6" s="33">
        <f t="shared" si="6"/>
        <v>963.24</v>
      </c>
      <c r="BA6" s="33">
        <f t="shared" si="6"/>
        <v>381.53</v>
      </c>
      <c r="BB6" s="33">
        <f t="shared" si="6"/>
        <v>391.54</v>
      </c>
      <c r="BC6" s="32" t="str">
        <f>IF(BC7="","",IF(BC7="-","【-】","【"&amp;SUBSTITUTE(TEXT(BC7,"#,##0.00"),"-","△")&amp;"】"))</f>
        <v>【262.74】</v>
      </c>
      <c r="BD6" s="33">
        <f>IF(BD7="",NA(),BD7)</f>
        <v>248.06</v>
      </c>
      <c r="BE6" s="33">
        <f t="shared" ref="BE6:BM6" si="7">IF(BE7="",NA(),BE7)</f>
        <v>238.95</v>
      </c>
      <c r="BF6" s="33">
        <f t="shared" si="7"/>
        <v>226.06</v>
      </c>
      <c r="BG6" s="33">
        <f t="shared" si="7"/>
        <v>210.88</v>
      </c>
      <c r="BH6" s="33">
        <f t="shared" si="7"/>
        <v>217.92</v>
      </c>
      <c r="BI6" s="33">
        <f t="shared" si="7"/>
        <v>414.59</v>
      </c>
      <c r="BJ6" s="33">
        <f t="shared" si="7"/>
        <v>404.78</v>
      </c>
      <c r="BK6" s="33">
        <f t="shared" si="7"/>
        <v>400.38</v>
      </c>
      <c r="BL6" s="33">
        <f t="shared" si="7"/>
        <v>393.27</v>
      </c>
      <c r="BM6" s="33">
        <f t="shared" si="7"/>
        <v>386.97</v>
      </c>
      <c r="BN6" s="32" t="str">
        <f>IF(BN7="","",IF(BN7="-","【-】","【"&amp;SUBSTITUTE(TEXT(BN7,"#,##0.00"),"-","△")&amp;"】"))</f>
        <v>【276.38】</v>
      </c>
      <c r="BO6" s="33">
        <f>IF(BO7="",NA(),BO7)</f>
        <v>115.25</v>
      </c>
      <c r="BP6" s="33">
        <f t="shared" ref="BP6:BX6" si="8">IF(BP7="",NA(),BP7)</f>
        <v>118.65</v>
      </c>
      <c r="BQ6" s="33">
        <f t="shared" si="8"/>
        <v>113.61</v>
      </c>
      <c r="BR6" s="33">
        <f t="shared" si="8"/>
        <v>118.61</v>
      </c>
      <c r="BS6" s="33">
        <f t="shared" si="8"/>
        <v>114.58</v>
      </c>
      <c r="BT6" s="33">
        <f t="shared" si="8"/>
        <v>97.71</v>
      </c>
      <c r="BU6" s="33">
        <f t="shared" si="8"/>
        <v>98.07</v>
      </c>
      <c r="BV6" s="33">
        <f t="shared" si="8"/>
        <v>96.56</v>
      </c>
      <c r="BW6" s="33">
        <f t="shared" si="8"/>
        <v>100.47</v>
      </c>
      <c r="BX6" s="33">
        <f t="shared" si="8"/>
        <v>101.72</v>
      </c>
      <c r="BY6" s="32" t="str">
        <f>IF(BY7="","",IF(BY7="-","【-】","【"&amp;SUBSTITUTE(TEXT(BY7,"#,##0.00"),"-","△")&amp;"】"))</f>
        <v>【104.99】</v>
      </c>
      <c r="BZ6" s="33">
        <f>IF(BZ7="",NA(),BZ7)</f>
        <v>129.12</v>
      </c>
      <c r="CA6" s="33">
        <f t="shared" ref="CA6:CI6" si="9">IF(CA7="",NA(),CA7)</f>
        <v>125.09</v>
      </c>
      <c r="CB6" s="33">
        <f t="shared" si="9"/>
        <v>130.9</v>
      </c>
      <c r="CC6" s="33">
        <f t="shared" si="9"/>
        <v>124.78</v>
      </c>
      <c r="CD6" s="33">
        <f t="shared" si="9"/>
        <v>129.87</v>
      </c>
      <c r="CE6" s="33">
        <f t="shared" si="9"/>
        <v>173.56</v>
      </c>
      <c r="CF6" s="33">
        <f t="shared" si="9"/>
        <v>172.26</v>
      </c>
      <c r="CG6" s="33">
        <f t="shared" si="9"/>
        <v>177.14</v>
      </c>
      <c r="CH6" s="33">
        <f t="shared" si="9"/>
        <v>169.82</v>
      </c>
      <c r="CI6" s="33">
        <f t="shared" si="9"/>
        <v>168.2</v>
      </c>
      <c r="CJ6" s="32" t="str">
        <f>IF(CJ7="","",IF(CJ7="-","【-】","【"&amp;SUBSTITUTE(TEXT(CJ7,"#,##0.00"),"-","△")&amp;"】"))</f>
        <v>【163.72】</v>
      </c>
      <c r="CK6" s="33">
        <f>IF(CK7="",NA(),CK7)</f>
        <v>72.81</v>
      </c>
      <c r="CL6" s="33">
        <f t="shared" ref="CL6:CT6" si="10">IF(CL7="",NA(),CL7)</f>
        <v>71.89</v>
      </c>
      <c r="CM6" s="33">
        <f t="shared" si="10"/>
        <v>72.42</v>
      </c>
      <c r="CN6" s="33">
        <f t="shared" si="10"/>
        <v>72.2</v>
      </c>
      <c r="CO6" s="33">
        <f t="shared" si="10"/>
        <v>69.849999999999994</v>
      </c>
      <c r="CP6" s="33">
        <f t="shared" si="10"/>
        <v>55.84</v>
      </c>
      <c r="CQ6" s="33">
        <f t="shared" si="10"/>
        <v>55.68</v>
      </c>
      <c r="CR6" s="33">
        <f t="shared" si="10"/>
        <v>55.64</v>
      </c>
      <c r="CS6" s="33">
        <f t="shared" si="10"/>
        <v>55.13</v>
      </c>
      <c r="CT6" s="33">
        <f t="shared" si="10"/>
        <v>54.77</v>
      </c>
      <c r="CU6" s="32" t="str">
        <f>IF(CU7="","",IF(CU7="-","【-】","【"&amp;SUBSTITUTE(TEXT(CU7,"#,##0.00"),"-","△")&amp;"】"))</f>
        <v>【59.76】</v>
      </c>
      <c r="CV6" s="33">
        <f>IF(CV7="",NA(),CV7)</f>
        <v>86.21</v>
      </c>
      <c r="CW6" s="33">
        <f t="shared" ref="CW6:DE6" si="11">IF(CW7="",NA(),CW7)</f>
        <v>85.86</v>
      </c>
      <c r="CX6" s="33">
        <f t="shared" si="11"/>
        <v>85.58</v>
      </c>
      <c r="CY6" s="33">
        <f t="shared" si="11"/>
        <v>85.78</v>
      </c>
      <c r="CZ6" s="33">
        <f t="shared" si="11"/>
        <v>85.59</v>
      </c>
      <c r="DA6" s="33">
        <f t="shared" si="11"/>
        <v>83.11</v>
      </c>
      <c r="DB6" s="33">
        <f t="shared" si="11"/>
        <v>83.18</v>
      </c>
      <c r="DC6" s="33">
        <f t="shared" si="11"/>
        <v>83.09</v>
      </c>
      <c r="DD6" s="33">
        <f t="shared" si="11"/>
        <v>83</v>
      </c>
      <c r="DE6" s="33">
        <f t="shared" si="11"/>
        <v>82.89</v>
      </c>
      <c r="DF6" s="32" t="str">
        <f>IF(DF7="","",IF(DF7="-","【-】","【"&amp;SUBSTITUTE(TEXT(DF7,"#,##0.00"),"-","△")&amp;"】"))</f>
        <v>【89.95】</v>
      </c>
      <c r="DG6" s="33">
        <f>IF(DG7="",NA(),DG7)</f>
        <v>36.659999999999997</v>
      </c>
      <c r="DH6" s="33">
        <f t="shared" ref="DH6:DP6" si="12">IF(DH7="",NA(),DH7)</f>
        <v>38.68</v>
      </c>
      <c r="DI6" s="33">
        <f t="shared" si="12"/>
        <v>37.64</v>
      </c>
      <c r="DJ6" s="33">
        <f t="shared" si="12"/>
        <v>39.89</v>
      </c>
      <c r="DK6" s="33">
        <f t="shared" si="12"/>
        <v>40.69</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0.25</v>
      </c>
      <c r="DS6" s="33">
        <f t="shared" ref="DS6:EA6" si="13">IF(DS7="",NA(),DS7)</f>
        <v>0.25</v>
      </c>
      <c r="DT6" s="33">
        <f t="shared" si="13"/>
        <v>0.25</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0.76</v>
      </c>
      <c r="ED6" s="33">
        <f t="shared" ref="ED6:EL6" si="14">IF(ED7="",NA(),ED7)</f>
        <v>0.12</v>
      </c>
      <c r="EE6" s="33">
        <f t="shared" si="14"/>
        <v>0.57999999999999996</v>
      </c>
      <c r="EF6" s="33">
        <f t="shared" si="14"/>
        <v>0.86</v>
      </c>
      <c r="EG6" s="33">
        <f t="shared" si="14"/>
        <v>0.72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442071</v>
      </c>
      <c r="D7" s="35">
        <v>46</v>
      </c>
      <c r="E7" s="35">
        <v>1</v>
      </c>
      <c r="F7" s="35">
        <v>0</v>
      </c>
      <c r="G7" s="35">
        <v>1</v>
      </c>
      <c r="H7" s="35" t="s">
        <v>93</v>
      </c>
      <c r="I7" s="35" t="s">
        <v>94</v>
      </c>
      <c r="J7" s="35" t="s">
        <v>95</v>
      </c>
      <c r="K7" s="35" t="s">
        <v>96</v>
      </c>
      <c r="L7" s="35" t="s">
        <v>97</v>
      </c>
      <c r="M7" s="36" t="s">
        <v>98</v>
      </c>
      <c r="N7" s="36">
        <v>82.77</v>
      </c>
      <c r="O7" s="36">
        <v>91.36</v>
      </c>
      <c r="P7" s="36">
        <v>2650</v>
      </c>
      <c r="Q7" s="36">
        <v>18906</v>
      </c>
      <c r="R7" s="36">
        <v>79.48</v>
      </c>
      <c r="S7" s="36">
        <v>237.87</v>
      </c>
      <c r="T7" s="36">
        <v>17137</v>
      </c>
      <c r="U7" s="36">
        <v>11.76</v>
      </c>
      <c r="V7" s="36">
        <v>1457.23</v>
      </c>
      <c r="W7" s="36">
        <v>119.1</v>
      </c>
      <c r="X7" s="36">
        <v>123.76</v>
      </c>
      <c r="Y7" s="36">
        <v>116.12</v>
      </c>
      <c r="Z7" s="36">
        <v>120.47</v>
      </c>
      <c r="AA7" s="36">
        <v>117.15</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29592.34</v>
      </c>
      <c r="AT7" s="36">
        <v>2955.82</v>
      </c>
      <c r="AU7" s="36">
        <v>628.11</v>
      </c>
      <c r="AV7" s="36">
        <v>972.79</v>
      </c>
      <c r="AW7" s="36">
        <v>1033.6400000000001</v>
      </c>
      <c r="AX7" s="36">
        <v>995.5</v>
      </c>
      <c r="AY7" s="36">
        <v>915.5</v>
      </c>
      <c r="AZ7" s="36">
        <v>963.24</v>
      </c>
      <c r="BA7" s="36">
        <v>381.53</v>
      </c>
      <c r="BB7" s="36">
        <v>391.54</v>
      </c>
      <c r="BC7" s="36">
        <v>262.74</v>
      </c>
      <c r="BD7" s="36">
        <v>248.06</v>
      </c>
      <c r="BE7" s="36">
        <v>238.95</v>
      </c>
      <c r="BF7" s="36">
        <v>226.06</v>
      </c>
      <c r="BG7" s="36">
        <v>210.88</v>
      </c>
      <c r="BH7" s="36">
        <v>217.92</v>
      </c>
      <c r="BI7" s="36">
        <v>414.59</v>
      </c>
      <c r="BJ7" s="36">
        <v>404.78</v>
      </c>
      <c r="BK7" s="36">
        <v>400.38</v>
      </c>
      <c r="BL7" s="36">
        <v>393.27</v>
      </c>
      <c r="BM7" s="36">
        <v>386.97</v>
      </c>
      <c r="BN7" s="36">
        <v>276.38</v>
      </c>
      <c r="BO7" s="36">
        <v>115.25</v>
      </c>
      <c r="BP7" s="36">
        <v>118.65</v>
      </c>
      <c r="BQ7" s="36">
        <v>113.61</v>
      </c>
      <c r="BR7" s="36">
        <v>118.61</v>
      </c>
      <c r="BS7" s="36">
        <v>114.58</v>
      </c>
      <c r="BT7" s="36">
        <v>97.71</v>
      </c>
      <c r="BU7" s="36">
        <v>98.07</v>
      </c>
      <c r="BV7" s="36">
        <v>96.56</v>
      </c>
      <c r="BW7" s="36">
        <v>100.47</v>
      </c>
      <c r="BX7" s="36">
        <v>101.72</v>
      </c>
      <c r="BY7" s="36">
        <v>104.99</v>
      </c>
      <c r="BZ7" s="36">
        <v>129.12</v>
      </c>
      <c r="CA7" s="36">
        <v>125.09</v>
      </c>
      <c r="CB7" s="36">
        <v>130.9</v>
      </c>
      <c r="CC7" s="36">
        <v>124.78</v>
      </c>
      <c r="CD7" s="36">
        <v>129.87</v>
      </c>
      <c r="CE7" s="36">
        <v>173.56</v>
      </c>
      <c r="CF7" s="36">
        <v>172.26</v>
      </c>
      <c r="CG7" s="36">
        <v>177.14</v>
      </c>
      <c r="CH7" s="36">
        <v>169.82</v>
      </c>
      <c r="CI7" s="36">
        <v>168.2</v>
      </c>
      <c r="CJ7" s="36">
        <v>163.72</v>
      </c>
      <c r="CK7" s="36">
        <v>72.81</v>
      </c>
      <c r="CL7" s="36">
        <v>71.89</v>
      </c>
      <c r="CM7" s="36">
        <v>72.42</v>
      </c>
      <c r="CN7" s="36">
        <v>72.2</v>
      </c>
      <c r="CO7" s="36">
        <v>69.849999999999994</v>
      </c>
      <c r="CP7" s="36">
        <v>55.84</v>
      </c>
      <c r="CQ7" s="36">
        <v>55.68</v>
      </c>
      <c r="CR7" s="36">
        <v>55.64</v>
      </c>
      <c r="CS7" s="36">
        <v>55.13</v>
      </c>
      <c r="CT7" s="36">
        <v>54.77</v>
      </c>
      <c r="CU7" s="36">
        <v>59.76</v>
      </c>
      <c r="CV7" s="36">
        <v>86.21</v>
      </c>
      <c r="CW7" s="36">
        <v>85.86</v>
      </c>
      <c r="CX7" s="36">
        <v>85.58</v>
      </c>
      <c r="CY7" s="36">
        <v>85.78</v>
      </c>
      <c r="CZ7" s="36">
        <v>85.59</v>
      </c>
      <c r="DA7" s="36">
        <v>83.11</v>
      </c>
      <c r="DB7" s="36">
        <v>83.18</v>
      </c>
      <c r="DC7" s="36">
        <v>83.09</v>
      </c>
      <c r="DD7" s="36">
        <v>83</v>
      </c>
      <c r="DE7" s="36">
        <v>82.89</v>
      </c>
      <c r="DF7" s="36">
        <v>89.95</v>
      </c>
      <c r="DG7" s="36">
        <v>36.659999999999997</v>
      </c>
      <c r="DH7" s="36">
        <v>38.68</v>
      </c>
      <c r="DI7" s="36">
        <v>37.64</v>
      </c>
      <c r="DJ7" s="36">
        <v>39.89</v>
      </c>
      <c r="DK7" s="36">
        <v>40.69</v>
      </c>
      <c r="DL7" s="36">
        <v>37.090000000000003</v>
      </c>
      <c r="DM7" s="36">
        <v>38.07</v>
      </c>
      <c r="DN7" s="36">
        <v>39.06</v>
      </c>
      <c r="DO7" s="36">
        <v>46.66</v>
      </c>
      <c r="DP7" s="36">
        <v>47.46</v>
      </c>
      <c r="DQ7" s="36">
        <v>47.18</v>
      </c>
      <c r="DR7" s="36">
        <v>0.25</v>
      </c>
      <c r="DS7" s="36">
        <v>0.25</v>
      </c>
      <c r="DT7" s="36">
        <v>0.25</v>
      </c>
      <c r="DU7" s="36">
        <v>0</v>
      </c>
      <c r="DV7" s="36">
        <v>0</v>
      </c>
      <c r="DW7" s="36">
        <v>6.63</v>
      </c>
      <c r="DX7" s="36">
        <v>7.73</v>
      </c>
      <c r="DY7" s="36">
        <v>8.8699999999999992</v>
      </c>
      <c r="DZ7" s="36">
        <v>9.85</v>
      </c>
      <c r="EA7" s="36">
        <v>9.7100000000000009</v>
      </c>
      <c r="EB7" s="36">
        <v>13.18</v>
      </c>
      <c r="EC7" s="36">
        <v>0.76</v>
      </c>
      <c r="ED7" s="36">
        <v>0.12</v>
      </c>
      <c r="EE7" s="36">
        <v>0.57999999999999996</v>
      </c>
      <c r="EF7" s="36">
        <v>0.86</v>
      </c>
      <c r="EG7" s="36">
        <v>0.72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dcterms:created xsi:type="dcterms:W3CDTF">2017-02-01T08:50:46Z</dcterms:created>
  <dcterms:modified xsi:type="dcterms:W3CDTF">2017-02-06T23:51:37Z</dcterms:modified>
  <cp:category/>
</cp:coreProperties>
</file>