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水道事業業務\経営比較分析表\R4\07 津久見市\"/>
    </mc:Choice>
  </mc:AlternateContent>
  <workbookProtection workbookAlgorithmName="SHA-512" workbookHashValue="prrPaikeJVFR9Cgt6Yq19bQlPKJuF6DZjLJS3+iIAegMLOxt7CY3NMssb2p3TY8XuTlsrMUWZlLvzf+/Ga0kwQ==" workbookSaltValue="efI4JQ4zyECVUmyhjhA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<sst xmlns="http://schemas.openxmlformats.org/spreadsheetml/2006/main" count="228" uniqueCount="115">
  <si>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</si>
  <si>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</si>
  <si>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</si>
  <si>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</si>
  <si>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</si>
  <si>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</si>
  <si>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</si>
  <si>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</si>
  <si>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</si>
  <si>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</si>
  <si>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</si>
  <si>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</si>
  <si>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</si>
  <si>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</si>
  <si>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</si>
  <si>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</si>
  <si>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</si>
  <si>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</si>
  <si>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</si>
  <si>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</si>
  <si>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</si>
  <si>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</si>
  <si>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</si>
  <si>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</si>
  <si>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</si>
  <si>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</si>
  <si>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</si>
  <si>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</si>
  <si>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</si>
  <si>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</si>
  <si>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</si>
  <si>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</si>
  <si>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</si>
  <si>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</si>
  <si>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</si>
  <si>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</si>
  <si>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</si>
  <si>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</si>
  <si>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</si>
  <si>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</si>
  <si>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</si>
  <si>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</si>
  <si>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</si>
  <si>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</si>
  <si>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</si>
  <si>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</si>
  <si>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</si>
  <si>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</si>
  <si>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</si>
  <si>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</si>
  <si>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</si>
  <si>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</si>
  <si>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</si>
  <si>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</si>
  <si>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</si>
  <si>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</si>
  <si>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</si>
  <si>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</si>
  <si>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</si>
  <si>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</si>
  <si>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</si>
  <si>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</si>
  <si>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</si>
  <si>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</si>
  <si>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</si>
  <si>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</si>
  <si>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</si>
  <si>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</si>
  <si>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</si>
  <si>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</si>
  <si>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</si>
  <si>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</si>
  <si>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</si>
  <si>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</si>
  <si>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</si>
  <si>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</si>
  <si>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</si>
  <si>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</si>
  <si>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</si>
  <si>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</si>
  <si>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</si>
  <si>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</si>
  <si>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</si>
  <si>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</si>
  <si>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</si>
  <si>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</si>
  <si>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</si>
  <si>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</si>
  <si>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</si>
  <si>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</si>
  <si>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</si>
  <si>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</si>
  <si>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</si>
  <si>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</si>
  <si>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</si>
  <si>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</si>
  <si>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</si>
  <si>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</si>
  <si>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</si>
  <si>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</si>
  <si>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</si>
  <si>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</si>
  <si>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</si>
  <si>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</si>
  <si>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</si>
  <si>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</si>
  <si>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</si>
  <si>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</si>
  <si>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</si>
  <si>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</si>
  <si>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</si>
  <si>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</si>
  <si>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</si>
  <si>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</si>
  <si>
    <t>①『有形固定資産減価償却率』・・・有形固定資産のうち償却対象資産の減価償却がどの程度進んでいるかを表す指標。類似団体や全国平均より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③『管路更新率』・・・当該年度に更新した管路延長の割合を表す指標。類似団体を上回っていますが、重要性の高い管路を計画的、効果的に更新を進めていく必要があります。　　</t>
    <rPh sb="65" eb="66">
      <t>シタ</t>
    </rPh>
    <rPh sb="152" eb="154">
      <t>ヘイセイ</t>
    </rPh>
    <rPh sb="156" eb="158">
      <t>ネンド</t>
    </rPh>
    <rPh sb="168" eb="170">
      <t>カンロ</t>
    </rPh>
    <rPh sb="206" eb="208">
      <t>ヒツヨウ</t>
    </rPh>
    <rPh sb="273" eb="275">
      <t>ウワマワ</t>
    </rPh>
    <rPh sb="282" eb="284">
      <t>ジュウヨウ</t>
    </rPh>
    <rPh sb="291" eb="294">
      <t>ケイカクテキ</t>
    </rPh>
    <rPh sb="295" eb="298">
      <t>コウカテキ</t>
    </rPh>
    <rPh sb="302" eb="303">
      <t>スス</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</si>
</sst>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0.25</c:v>
                </c:pt>
                <c:pt idx="1">
                  <c:v>0.28999999999999998</c:v>
                </c:pt>
                <c:pt idx="2">
                  <c:v>0.44</c:v>
                </c:pt>
                <c:pt idx="3">
                  <c:v>0.52</c:v>
                </c:pt>
                <c:pt idx="4">
                  <c:v>0.6</c:v>
                </c:pt>
              </c:numCache>
            </c:numRef>
          </c:val>
          <c:extLst>
            <c:ext xmlns:c16="http://schemas.microsoft.com/office/drawing/2014/chart" uri="{C3380CC4-5D6E-409C-BE32-E72D297353CC}">
              <c16:uniqueId val="{00000000-2D7B-4891-8AA0-DD9375D011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0.5</c:v>
                </c:pt>
                <c:pt idx="4">
                  <c:v>0.4</c:v>
                </c:pt>
              </c:numCache>
            </c:numRef>
          </c:val>
          <c:smooth val="0"/>
          <c:extLst>
            <c:ext xmlns:c16="http://schemas.microsoft.com/office/drawing/2014/chart" uri="{C3380CC4-5D6E-409C-BE32-E72D297353CC}">
              <c16:uniqueId val="{00000001-2D7B-4891-8AA0-DD9375D011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69.3</c:v>
                </c:pt>
                <c:pt idx="1">
                  <c:v>69.23</c:v>
                </c:pt>
                <c:pt idx="2">
                  <c:v>69.56</c:v>
                </c:pt>
                <c:pt idx="3">
                  <c:v>69.06</c:v>
                </c:pt>
                <c:pt idx="4">
                  <c:v>67.14</c:v>
                </c:pt>
              </c:numCache>
            </c:numRef>
          </c:val>
          <c:extLst>
            <c:ext xmlns:c16="http://schemas.microsoft.com/office/drawing/2014/chart" uri="{C3380CC4-5D6E-409C-BE32-E72D297353CC}">
              <c16:uniqueId val="{00000000-3A59-4C5D-BEAA-6028C03AE2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53.87</c:v>
                </c:pt>
                <c:pt idx="4">
                  <c:v>54.49</c:v>
                </c:pt>
              </c:numCache>
            </c:numRef>
          </c:val>
          <c:smooth val="0"/>
          <c:extLst>
            <c:ext xmlns:c16="http://schemas.microsoft.com/office/drawing/2014/chart" uri="{C3380CC4-5D6E-409C-BE32-E72D297353CC}">
              <c16:uniqueId val="{00000001-3A59-4C5D-BEAA-6028C03AE2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83.49</c:v>
                </c:pt>
                <c:pt idx="1">
                  <c:v>84.76</c:v>
                </c:pt>
                <c:pt idx="2">
                  <c:v>84.58</c:v>
                </c:pt>
                <c:pt idx="3">
                  <c:v>84.85</c:v>
                </c:pt>
                <c:pt idx="4">
                  <c:v>84.64</c:v>
                </c:pt>
              </c:numCache>
            </c:numRef>
          </c:val>
          <c:extLst>
            <c:ext xmlns:c16="http://schemas.microsoft.com/office/drawing/2014/chart" uri="{C3380CC4-5D6E-409C-BE32-E72D297353CC}">
              <c16:uniqueId val="{00000000-7AA2-4105-BEF5-925A7D0886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79.489999999999995</c:v>
                </c:pt>
                <c:pt idx="4">
                  <c:v>78.8</c:v>
                </c:pt>
              </c:numCache>
            </c:numRef>
          </c:val>
          <c:smooth val="0"/>
          <c:extLst>
            <c:ext xmlns:c16="http://schemas.microsoft.com/office/drawing/2014/chart" uri="{C3380CC4-5D6E-409C-BE32-E72D297353CC}">
              <c16:uniqueId val="{00000001-7AA2-4105-BEF5-925A7D0886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110.64</c:v>
                </c:pt>
                <c:pt idx="1">
                  <c:v>119.58</c:v>
                </c:pt>
                <c:pt idx="2">
                  <c:v>121.91</c:v>
                </c:pt>
                <c:pt idx="3">
                  <c:v>116.67</c:v>
                </c:pt>
                <c:pt idx="4">
                  <c:v>112.31</c:v>
                </c:pt>
              </c:numCache>
            </c:numRef>
          </c:val>
          <c:extLst>
            <c:ext xmlns:c16="http://schemas.microsoft.com/office/drawing/2014/chart" uri="{C3380CC4-5D6E-409C-BE32-E72D297353CC}">
              <c16:uniqueId val="{00000000-2D67-465E-96C1-2CEB36EFC2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107.81</c:v>
                </c:pt>
                <c:pt idx="4">
                  <c:v>107.21</c:v>
                </c:pt>
              </c:numCache>
            </c:numRef>
          </c:val>
          <c:smooth val="0"/>
          <c:extLst>
            <c:ext xmlns:c16="http://schemas.microsoft.com/office/drawing/2014/chart" uri="{C3380CC4-5D6E-409C-BE32-E72D297353CC}">
              <c16:uniqueId val="{00000001-2D67-465E-96C1-2CEB36EFC2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46.85</c:v>
                </c:pt>
                <c:pt idx="1">
                  <c:v>48.79</c:v>
                </c:pt>
                <c:pt idx="2">
                  <c:v>50.28</c:v>
                </c:pt>
                <c:pt idx="3">
                  <c:v>50.73</c:v>
                </c:pt>
                <c:pt idx="4">
                  <c:v>50.69</c:v>
                </c:pt>
              </c:numCache>
            </c:numRef>
          </c:val>
          <c:extLst>
            <c:ext xmlns:c16="http://schemas.microsoft.com/office/drawing/2014/chart" uri="{C3380CC4-5D6E-409C-BE32-E72D297353CC}">
              <c16:uniqueId val="{00000000-D56C-48DD-9E5C-3EC5CA6ABC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50.75</c:v>
                </c:pt>
                <c:pt idx="4">
                  <c:v>51.72</c:v>
                </c:pt>
              </c:numCache>
            </c:numRef>
          </c:val>
          <c:smooth val="0"/>
          <c:extLst>
            <c:ext xmlns:c16="http://schemas.microsoft.com/office/drawing/2014/chart" uri="{C3380CC4-5D6E-409C-BE32-E72D297353CC}">
              <c16:uniqueId val="{00000001-D56C-48DD-9E5C-3EC5CA6ABC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7.23</c:v>
                </c:pt>
                <c:pt idx="1">
                  <c:v>7.1</c:v>
                </c:pt>
                <c:pt idx="2">
                  <c:v>7.23</c:v>
                </c:pt>
                <c:pt idx="3">
                  <c:v>9.44</c:v>
                </c:pt>
                <c:pt idx="4">
                  <c:v>10.36</c:v>
                </c:pt>
              </c:numCache>
            </c:numRef>
          </c:val>
          <c:extLst>
            <c:ext xmlns:c16="http://schemas.microsoft.com/office/drawing/2014/chart" uri="{C3380CC4-5D6E-409C-BE32-E72D297353CC}">
              <c16:uniqueId val="{00000000-7112-4E24-8E29-DE8F65443C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21.14</c:v>
                </c:pt>
                <c:pt idx="4">
                  <c:v>22.12</c:v>
                </c:pt>
              </c:numCache>
            </c:numRef>
          </c:val>
          <c:smooth val="0"/>
          <c:extLst>
            <c:ext xmlns:c16="http://schemas.microsoft.com/office/drawing/2014/chart" uri="{C3380CC4-5D6E-409C-BE32-E72D297353CC}">
              <c16:uniqueId val="{00000001-7112-4E24-8E29-DE8F65443C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BC-429E-910F-F58AE95AB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8.86</c:v>
                </c:pt>
                <c:pt idx="4">
                  <c:v>7.65</c:v>
                </c:pt>
              </c:numCache>
            </c:numRef>
          </c:val>
          <c:smooth val="0"/>
          <c:extLst>
            <c:ext xmlns:c16="http://schemas.microsoft.com/office/drawing/2014/chart" uri="{C3380CC4-5D6E-409C-BE32-E72D297353CC}">
              <c16:uniqueId val="{00000001-49BC-429E-910F-F58AE95AB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931.09</c:v>
                </c:pt>
                <c:pt idx="1">
                  <c:v>1253.7</c:v>
                </c:pt>
                <c:pt idx="2">
                  <c:v>1059.3900000000001</c:v>
                </c:pt>
                <c:pt idx="3">
                  <c:v>946.44</c:v>
                </c:pt>
                <c:pt idx="4">
                  <c:v>741.65</c:v>
                </c:pt>
              </c:numCache>
            </c:numRef>
          </c:val>
          <c:extLst>
            <c:ext xmlns:c16="http://schemas.microsoft.com/office/drawing/2014/chart" uri="{C3380CC4-5D6E-409C-BE32-E72D297353CC}">
              <c16:uniqueId val="{00000000-930D-43BE-A06D-95DF419066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384.23</c:v>
                </c:pt>
                <c:pt idx="4">
                  <c:v>364.3</c:v>
                </c:pt>
              </c:numCache>
            </c:numRef>
          </c:val>
          <c:smooth val="0"/>
          <c:extLst>
            <c:ext xmlns:c16="http://schemas.microsoft.com/office/drawing/2014/chart" uri="{C3380CC4-5D6E-409C-BE32-E72D297353CC}">
              <c16:uniqueId val="{00000001-930D-43BE-A06D-95DF419066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175.08</c:v>
                </c:pt>
                <c:pt idx="1">
                  <c:v>154.55000000000001</c:v>
                </c:pt>
                <c:pt idx="2">
                  <c:v>152.63999999999999</c:v>
                </c:pt>
                <c:pt idx="3">
                  <c:v>157.27000000000001</c:v>
                </c:pt>
                <c:pt idx="4">
                  <c:v>145.29</c:v>
                </c:pt>
              </c:numCache>
            </c:numRef>
          </c:val>
          <c:extLst>
            <c:ext xmlns:c16="http://schemas.microsoft.com/office/drawing/2014/chart" uri="{C3380CC4-5D6E-409C-BE32-E72D297353CC}">
              <c16:uniqueId val="{00000000-651D-48DA-B719-A9E95212CC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439.43</c:v>
                </c:pt>
                <c:pt idx="4">
                  <c:v>438.41</c:v>
                </c:pt>
              </c:numCache>
            </c:numRef>
          </c:val>
          <c:smooth val="0"/>
          <c:extLst>
            <c:ext xmlns:c16="http://schemas.microsoft.com/office/drawing/2014/chart" uri="{C3380CC4-5D6E-409C-BE32-E72D297353CC}">
              <c16:uniqueId val="{00000001-651D-48DA-B719-A9E95212CC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109.09</c:v>
                </c:pt>
                <c:pt idx="1">
                  <c:v>118.96</c:v>
                </c:pt>
                <c:pt idx="2">
                  <c:v>121.14</c:v>
                </c:pt>
                <c:pt idx="3">
                  <c:v>115.16</c:v>
                </c:pt>
                <c:pt idx="4">
                  <c:v>110.61</c:v>
                </c:pt>
              </c:numCache>
            </c:numRef>
          </c:val>
          <c:extLst>
            <c:ext xmlns:c16="http://schemas.microsoft.com/office/drawing/2014/chart" uri="{C3380CC4-5D6E-409C-BE32-E72D297353CC}">
              <c16:uniqueId val="{00000000-8DD4-4163-AC5F-9D86C76C26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94.41</c:v>
                </c:pt>
                <c:pt idx="4">
                  <c:v>90.96</c:v>
                </c:pt>
              </c:numCache>
            </c:numRef>
          </c:val>
          <c:smooth val="0"/>
          <c:extLst>
            <c:ext xmlns:c16="http://schemas.microsoft.com/office/drawing/2014/chart" uri="{C3380CC4-5D6E-409C-BE32-E72D297353CC}">
              <c16:uniqueId val="{00000001-8DD4-4163-AC5F-9D86C76C26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136.13999999999999</c:v>
                </c:pt>
                <c:pt idx="1">
                  <c:v>125.74</c:v>
                </c:pt>
                <c:pt idx="2">
                  <c:v>123.36</c:v>
                </c:pt>
                <c:pt idx="3">
                  <c:v>130.22999999999999</c:v>
                </c:pt>
                <c:pt idx="4">
                  <c:v>135.49</c:v>
                </c:pt>
              </c:numCache>
            </c:numRef>
          </c:val>
          <c:extLst>
            <c:ext xmlns:c16="http://schemas.microsoft.com/office/drawing/2014/chart" uri="{C3380CC4-5D6E-409C-BE32-E72D297353CC}">
              <c16:uniqueId val="{00000000-E96C-4145-A68F-23ED2E97A4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192.13</c:v>
                </c:pt>
                <c:pt idx="4">
                  <c:v>197.04</c:v>
                </c:pt>
              </c:numCache>
            </c:numRef>
          </c:val>
          <c:smooth val="0"/>
          <c:extLst>
            <c:ext xmlns:c16="http://schemas.microsoft.com/office/drawing/2014/chart" uri="{C3380CC4-5D6E-409C-BE32-E72D297353CC}">
              <c16:uniqueId val="{00000001-E96C-4145-A68F-23ED2E97A4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津久見市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15868</v>
      </c>
      <c r="AM8" s="45"/>
      <c r="AN8" s="45"/>
      <c r="AO8" s="45"/>
      <c r="AP8" s="45"/>
      <c r="AQ8" s="45"/>
      <c r="AR8" s="45"/>
      <c r="AS8" s="45"/>
      <c r="AT8" s="46">
        <f>データ!$S$6</f>
        <v>79.48</v>
      </c>
      <c r="AU8" s="47"/>
      <c r="AV8" s="47"/>
      <c r="AW8" s="47"/>
      <c r="AX8" s="47"/>
      <c r="AY8" s="47"/>
      <c r="AZ8" s="47"/>
      <c r="BA8" s="47"/>
      <c r="BB8" s="48">
        <f>データ!$T$6</f>
        <v>199.65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87.84</v>
      </c>
      <c r="J10" s="47"/>
      <c r="K10" s="47"/>
      <c r="L10" s="47"/>
      <c r="M10" s="47"/>
      <c r="N10" s="47"/>
      <c r="O10" s="81"/>
      <c r="P10" s="48">
        <f>データ!$P$6</f>
        <v>92.51</v>
      </c>
      <c r="Q10" s="48"/>
      <c r="R10" s="48"/>
      <c r="S10" s="48"/>
      <c r="T10" s="48"/>
      <c r="U10" s="48"/>
      <c r="V10" s="48"/>
      <c r="W10" s="45">
        <f>データ!$Q$6</f>
        <v>2700</v>
      </c>
      <c r="X10" s="45"/>
      <c r="Y10" s="45"/>
      <c r="Z10" s="45"/>
      <c r="AA10" s="45"/>
      <c r="AB10" s="45"/>
      <c r="AC10" s="45"/>
      <c r="AD10" s="2"/>
      <c r="AE10" s="2"/>
      <c r="AF10" s="2"/>
      <c r="AG10" s="2"/>
      <c r="AH10" s="2"/>
      <c r="AI10" s="2"/>
      <c r="AJ10" s="2"/>
      <c r="AK10" s="2"/>
      <c r="AL10" s="45">
        <f>データ!$U$6</f>
        <v>14527</v>
      </c>
      <c r="AM10" s="45"/>
      <c r="AN10" s="45"/>
      <c r="AO10" s="45"/>
      <c r="AP10" s="45"/>
      <c r="AQ10" s="45"/>
      <c r="AR10" s="45"/>
      <c r="AS10" s="45"/>
      <c r="AT10" s="46">
        <f>データ!$V$6</f>
        <v>13.42</v>
      </c>
      <c r="AU10" s="47"/>
      <c r="AV10" s="47"/>
      <c r="AW10" s="47"/>
      <c r="AX10" s="47"/>
      <c r="AY10" s="47"/>
      <c r="AZ10" s="47"/>
      <c r="BA10" s="47"/>
      <c r="BB10" s="48">
        <f>データ!$W$6</f>
        <v>1082.49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114</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angoR1ZwD29wSgvHtYTZR99QLtS7EurxGlwuhNcakoDPzrXxUUFgwAz/Ucqe+rBO7jhRXvjY0qrrGF5TBjhxg==" saltValue="JybRNTrwwR8HkGEIIZIS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442071</v>
      </c>
      <c r="D6" s="20">
        <f t="shared" si="3"/>
        <v>46</v>
      </c>
      <c r="E6" s="20">
        <f t="shared" si="3"/>
        <v>1</v>
      </c>
      <c r="F6" s="20">
        <f t="shared" si="3"/>
        <v>0</v>
      </c>
      <c r="G6" s="20">
        <f t="shared" si="3"/>
        <v>1</v>
      </c>
      <c r="H6" s="20" t="str">
        <f t="shared" si="3"/>
        <v>大分県　津久見市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87.84</v>
      </c>
      <c r="P6" s="21">
        <f t="shared" si="3"/>
        <v>92.51</v>
      </c>
      <c r="Q6" s="21">
        <f t="shared" si="3"/>
        <v>2700</v>
      </c>
      <c r="R6" s="21">
        <f t="shared" si="3"/>
        <v>15868</v>
      </c>
      <c r="S6" s="21">
        <f t="shared" si="3"/>
        <v>79.48</v>
      </c>
      <c r="T6" s="21">
        <f t="shared" si="3"/>
        <v>199.65</v>
      </c>
      <c r="U6" s="21">
        <f t="shared" si="3"/>
        <v>14527</v>
      </c>
      <c r="V6" s="21">
        <f t="shared" si="3"/>
        <v>13.42</v>
      </c>
      <c r="W6" s="21">
        <f t="shared" si="3"/>
        <v>1082.49</v>
      </c>
      <c r="X6" s="22">
        <f>IF(X7="",NA(),X7)</f>
        <v>110.64</v>
      </c>
      <c r="Y6" s="22">
        <f t="shared" ref="Y6:AG6" si="4">IF(Y7="",NA(),Y7)</f>
        <v>119.58</v>
      </c>
      <c r="Z6" s="22">
        <f t="shared" si="4"/>
        <v>121.91</v>
      </c>
      <c r="AA6" s="22">
        <f t="shared" si="4"/>
        <v>116.67</v>
      </c>
      <c r="AB6" s="22">
        <f t="shared" si="4"/>
        <v>112.31</v>
      </c>
      <c r="AC6" s="22">
        <f t="shared" si="4"/>
        <v>108.87</v>
      </c>
      <c r="AD6" s="22">
        <f t="shared" si="4"/>
        <v>108.61</v>
      </c>
      <c r="AE6" s="22">
        <f t="shared" si="4"/>
        <v>108.35</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8.86</v>
      </c>
      <c r="AR6" s="22">
        <f t="shared" si="5"/>
        <v>7.65</v>
      </c>
      <c r="AS6" s="21" t="str">
        <f>IF(AS7="","",IF(AS7="-","【-】","【"&amp;SUBSTITUTE(TEXT(AS7,"#,##0.00"),"-","△")&amp;"】"))</f>
        <v>【1.34】</v>
      </c>
      <c r="AT6" s="22">
        <f>IF(AT7="",NA(),AT7)</f>
        <v>931.09</v>
      </c>
      <c r="AU6" s="22">
        <f t="shared" ref="AU6:BC6" si="6">IF(AU7="",NA(),AU7)</f>
        <v>1253.7</v>
      </c>
      <c r="AV6" s="22">
        <f t="shared" si="6"/>
        <v>1059.3900000000001</v>
      </c>
      <c r="AW6" s="22">
        <f t="shared" si="6"/>
        <v>946.44</v>
      </c>
      <c r="AX6" s="22">
        <f t="shared" si="6"/>
        <v>741.65</v>
      </c>
      <c r="AY6" s="22">
        <f t="shared" si="6"/>
        <v>369.69</v>
      </c>
      <c r="AZ6" s="22">
        <f t="shared" si="6"/>
        <v>379.08</v>
      </c>
      <c r="BA6" s="22">
        <f t="shared" si="6"/>
        <v>367.55</v>
      </c>
      <c r="BB6" s="22">
        <f t="shared" si="6"/>
        <v>384.23</v>
      </c>
      <c r="BC6" s="22">
        <f t="shared" si="6"/>
        <v>364.3</v>
      </c>
      <c r="BD6" s="21" t="str">
        <f>IF(BD7="","",IF(BD7="-","【-】","【"&amp;SUBSTITUTE(TEXT(BD7,"#,##0.00"),"-","△")&amp;"】"))</f>
        <v>【252.29】</v>
      </c>
      <c r="BE6" s="22">
        <f>IF(BE7="",NA(),BE7)</f>
        <v>175.08</v>
      </c>
      <c r="BF6" s="22">
        <f t="shared" ref="BF6:BN6" si="7">IF(BF7="",NA(),BF7)</f>
        <v>154.55000000000001</v>
      </c>
      <c r="BG6" s="22">
        <f t="shared" si="7"/>
        <v>152.63999999999999</v>
      </c>
      <c r="BH6" s="22">
        <f t="shared" si="7"/>
        <v>157.27000000000001</v>
      </c>
      <c r="BI6" s="22">
        <f t="shared" si="7"/>
        <v>145.29</v>
      </c>
      <c r="BJ6" s="22">
        <f t="shared" si="7"/>
        <v>402.99</v>
      </c>
      <c r="BK6" s="22">
        <f t="shared" si="7"/>
        <v>398.98</v>
      </c>
      <c r="BL6" s="22">
        <f t="shared" si="7"/>
        <v>418.68</v>
      </c>
      <c r="BM6" s="22">
        <f t="shared" si="7"/>
        <v>439.43</v>
      </c>
      <c r="BN6" s="22">
        <f t="shared" si="7"/>
        <v>438.41</v>
      </c>
      <c r="BO6" s="21" t="str">
        <f>IF(BO7="","",IF(BO7="-","【-】","【"&amp;SUBSTITUTE(TEXT(BO7,"#,##0.00"),"-","△")&amp;"】"))</f>
        <v>【268.07】</v>
      </c>
      <c r="BP6" s="22">
        <f>IF(BP7="",NA(),BP7)</f>
        <v>109.09</v>
      </c>
      <c r="BQ6" s="22">
        <f t="shared" ref="BQ6:BY6" si="8">IF(BQ7="",NA(),BQ7)</f>
        <v>118.96</v>
      </c>
      <c r="BR6" s="22">
        <f t="shared" si="8"/>
        <v>121.14</v>
      </c>
      <c r="BS6" s="22">
        <f t="shared" si="8"/>
        <v>115.16</v>
      </c>
      <c r="BT6" s="22">
        <f t="shared" si="8"/>
        <v>110.61</v>
      </c>
      <c r="BU6" s="22">
        <f t="shared" si="8"/>
        <v>98.66</v>
      </c>
      <c r="BV6" s="22">
        <f t="shared" si="8"/>
        <v>98.64</v>
      </c>
      <c r="BW6" s="22">
        <f t="shared" si="8"/>
        <v>94.78</v>
      </c>
      <c r="BX6" s="22">
        <f t="shared" si="8"/>
        <v>94.41</v>
      </c>
      <c r="BY6" s="22">
        <f t="shared" si="8"/>
        <v>90.96</v>
      </c>
      <c r="BZ6" s="21" t="str">
        <f>IF(BZ7="","",IF(BZ7="-","【-】","【"&amp;SUBSTITUTE(TEXT(BZ7,"#,##0.00"),"-","△")&amp;"】"))</f>
        <v>【97.47】</v>
      </c>
      <c r="CA6" s="22">
        <f>IF(CA7="",NA(),CA7)</f>
        <v>136.13999999999999</v>
      </c>
      <c r="CB6" s="22">
        <f t="shared" ref="CB6:CJ6" si="9">IF(CB7="",NA(),CB7)</f>
        <v>125.74</v>
      </c>
      <c r="CC6" s="22">
        <f t="shared" si="9"/>
        <v>123.36</v>
      </c>
      <c r="CD6" s="22">
        <f t="shared" si="9"/>
        <v>130.22999999999999</v>
      </c>
      <c r="CE6" s="22">
        <f t="shared" si="9"/>
        <v>135.49</v>
      </c>
      <c r="CF6" s="22">
        <f t="shared" si="9"/>
        <v>178.59</v>
      </c>
      <c r="CG6" s="22">
        <f t="shared" si="9"/>
        <v>178.92</v>
      </c>
      <c r="CH6" s="22">
        <f t="shared" si="9"/>
        <v>181.3</v>
      </c>
      <c r="CI6" s="22">
        <f t="shared" si="9"/>
        <v>192.13</v>
      </c>
      <c r="CJ6" s="22">
        <f t="shared" si="9"/>
        <v>197.04</v>
      </c>
      <c r="CK6" s="21" t="str">
        <f>IF(CK7="","",IF(CK7="-","【-】","【"&amp;SUBSTITUTE(TEXT(CK7,"#,##0.00"),"-","△")&amp;"】"))</f>
        <v>【174.75】</v>
      </c>
      <c r="CL6" s="22">
        <f>IF(CL7="",NA(),CL7)</f>
        <v>69.3</v>
      </c>
      <c r="CM6" s="22">
        <f t="shared" ref="CM6:CU6" si="10">IF(CM7="",NA(),CM7)</f>
        <v>69.23</v>
      </c>
      <c r="CN6" s="22">
        <f t="shared" si="10"/>
        <v>69.56</v>
      </c>
      <c r="CO6" s="22">
        <f t="shared" si="10"/>
        <v>69.06</v>
      </c>
      <c r="CP6" s="22">
        <f t="shared" si="10"/>
        <v>67.14</v>
      </c>
      <c r="CQ6" s="22">
        <f t="shared" si="10"/>
        <v>55.03</v>
      </c>
      <c r="CR6" s="22">
        <f t="shared" si="10"/>
        <v>55.14</v>
      </c>
      <c r="CS6" s="22">
        <f t="shared" si="10"/>
        <v>55.89</v>
      </c>
      <c r="CT6" s="22">
        <f t="shared" si="10"/>
        <v>53.87</v>
      </c>
      <c r="CU6" s="22">
        <f t="shared" si="10"/>
        <v>54.49</v>
      </c>
      <c r="CV6" s="21" t="str">
        <f>IF(CV7="","",IF(CV7="-","【-】","【"&amp;SUBSTITUTE(TEXT(CV7,"#,##0.00"),"-","△")&amp;"】"))</f>
        <v>【59.97】</v>
      </c>
      <c r="CW6" s="22">
        <f>IF(CW7="",NA(),CW7)</f>
        <v>83.49</v>
      </c>
      <c r="CX6" s="22">
        <f t="shared" ref="CX6:DF6" si="11">IF(CX7="",NA(),CX7)</f>
        <v>84.76</v>
      </c>
      <c r="CY6" s="22">
        <f t="shared" si="11"/>
        <v>84.58</v>
      </c>
      <c r="CZ6" s="22">
        <f t="shared" si="11"/>
        <v>84.85</v>
      </c>
      <c r="DA6" s="22">
        <f t="shared" si="11"/>
        <v>84.64</v>
      </c>
      <c r="DB6" s="22">
        <f t="shared" si="11"/>
        <v>81.900000000000006</v>
      </c>
      <c r="DC6" s="22">
        <f t="shared" si="11"/>
        <v>81.39</v>
      </c>
      <c r="DD6" s="22">
        <f t="shared" si="11"/>
        <v>81.27</v>
      </c>
      <c r="DE6" s="22">
        <f t="shared" si="11"/>
        <v>79.489999999999995</v>
      </c>
      <c r="DF6" s="22">
        <f t="shared" si="11"/>
        <v>78.8</v>
      </c>
      <c r="DG6" s="21" t="str">
        <f>IF(DG7="","",IF(DG7="-","【-】","【"&amp;SUBSTITUTE(TEXT(DG7,"#,##0.00"),"-","△")&amp;"】"))</f>
        <v>【89.76】</v>
      </c>
      <c r="DH6" s="22">
        <f>IF(DH7="",NA(),DH7)</f>
        <v>46.85</v>
      </c>
      <c r="DI6" s="22">
        <f t="shared" ref="DI6:DQ6" si="12">IF(DI7="",NA(),DI7)</f>
        <v>48.79</v>
      </c>
      <c r="DJ6" s="22">
        <f t="shared" si="12"/>
        <v>50.28</v>
      </c>
      <c r="DK6" s="22">
        <f t="shared" si="12"/>
        <v>50.73</v>
      </c>
      <c r="DL6" s="22">
        <f t="shared" si="12"/>
        <v>50.69</v>
      </c>
      <c r="DM6" s="22">
        <f t="shared" si="12"/>
        <v>48.87</v>
      </c>
      <c r="DN6" s="22">
        <f t="shared" si="12"/>
        <v>49.92</v>
      </c>
      <c r="DO6" s="22">
        <f t="shared" si="12"/>
        <v>50.63</v>
      </c>
      <c r="DP6" s="22">
        <f t="shared" si="12"/>
        <v>50.75</v>
      </c>
      <c r="DQ6" s="22">
        <f t="shared" si="12"/>
        <v>51.72</v>
      </c>
      <c r="DR6" s="21" t="str">
        <f>IF(DR7="","",IF(DR7="-","【-】","【"&amp;SUBSTITUTE(TEXT(DR7,"#,##0.00"),"-","△")&amp;"】"))</f>
        <v>【51.51】</v>
      </c>
      <c r="DS6" s="22">
        <f>IF(DS7="",NA(),DS7)</f>
        <v>7.23</v>
      </c>
      <c r="DT6" s="22">
        <f t="shared" ref="DT6:EB6" si="13">IF(DT7="",NA(),DT7)</f>
        <v>7.1</v>
      </c>
      <c r="DU6" s="22">
        <f t="shared" si="13"/>
        <v>7.23</v>
      </c>
      <c r="DV6" s="22">
        <f t="shared" si="13"/>
        <v>9.44</v>
      </c>
      <c r="DW6" s="22">
        <f t="shared" si="13"/>
        <v>10.36</v>
      </c>
      <c r="DX6" s="22">
        <f t="shared" si="13"/>
        <v>14.85</v>
      </c>
      <c r="DY6" s="22">
        <f t="shared" si="13"/>
        <v>16.88</v>
      </c>
      <c r="DZ6" s="22">
        <f t="shared" si="13"/>
        <v>18.28</v>
      </c>
      <c r="EA6" s="22">
        <f t="shared" si="13"/>
        <v>21.14</v>
      </c>
      <c r="EB6" s="22">
        <f t="shared" si="13"/>
        <v>22.12</v>
      </c>
      <c r="EC6" s="21" t="str">
        <f>IF(EC7="","",IF(EC7="-","【-】","【"&amp;SUBSTITUTE(TEXT(EC7,"#,##0.00"),"-","△")&amp;"】"))</f>
        <v>【23.75】</v>
      </c>
      <c r="ED6" s="22">
        <f>IF(ED7="",NA(),ED7)</f>
        <v>0.25</v>
      </c>
      <c r="EE6" s="22">
        <f t="shared" ref="EE6:EM6" si="14">IF(EE7="",NA(),EE7)</f>
        <v>0.28999999999999998</v>
      </c>
      <c r="EF6" s="22">
        <f t="shared" si="14"/>
        <v>0.44</v>
      </c>
      <c r="EG6" s="22">
        <f t="shared" si="14"/>
        <v>0.52</v>
      </c>
      <c r="EH6" s="22">
        <f t="shared" si="14"/>
        <v>0.6</v>
      </c>
      <c r="EI6" s="22">
        <f t="shared" si="14"/>
        <v>0.5</v>
      </c>
      <c r="EJ6" s="22">
        <f t="shared" si="14"/>
        <v>0.52</v>
      </c>
      <c r="EK6" s="22">
        <f t="shared" si="14"/>
        <v>0.53</v>
      </c>
      <c r="EL6" s="22">
        <f t="shared" si="14"/>
        <v>0.5</v>
      </c>
      <c r="EM6" s="22">
        <f t="shared" si="14"/>
        <v>0.4</v>
      </c>
      <c r="EN6" s="21" t="str">
        <f>IF(EN7="","",IF(EN7="-","【-】","【"&amp;SUBSTITUTE(TEXT(EN7,"#,##0.00"),"-","△")&amp;"】"))</f>
        <v>【0.67】</v>
      </c>
    </row>
    <row r="7" spans="1:144" s="23" customFormat="1" x14ac:dyDescent="0.15">
      <c r="A7" s="15"/>
      <c r="B7" s="24">
        <v>2022</v>
      </c>
      <c r="C7" s="24">
        <v>442071</v>
      </c>
      <c r="D7" s="24">
        <v>46</v>
      </c>
      <c r="E7" s="24">
        <v>1</v>
      </c>
      <c r="F7" s="24">
        <v>0</v>
      </c>
      <c r="G7" s="24">
        <v>1</v>
      </c>
      <c r="H7" s="24" t="s">
        <v>93</v>
      </c>
      <c r="I7" s="24" t="s">
        <v>94</v>
      </c>
      <c r="J7" s="24" t="s">
        <v>95</v>
      </c>
      <c r="K7" s="24" t="s">
        <v>96</v>
      </c>
      <c r="L7" s="24" t="s">
        <v>97</v>
      </c>
      <c r="M7" s="24" t="s">
        <v>98</v>
      </c>
      <c r="N7" s="25" t="s">
        <v>99</v>
      </c>
      <c r="O7" s="25">
        <v>87.84</v>
      </c>
      <c r="P7" s="25">
        <v>92.51</v>
      </c>
      <c r="Q7" s="25">
        <v>2700</v>
      </c>
      <c r="R7" s="25">
        <v>15868</v>
      </c>
      <c r="S7" s="25">
        <v>79.48</v>
      </c>
      <c r="T7" s="25">
        <v>199.65</v>
      </c>
      <c r="U7" s="25">
        <v>14527</v>
      </c>
      <c r="V7" s="25">
        <v>13.42</v>
      </c>
      <c r="W7" s="25">
        <v>1082.49</v>
      </c>
      <c r="X7" s="25">
        <v>110.64</v>
      </c>
      <c r="Y7" s="25">
        <v>119.58</v>
      </c>
      <c r="Z7" s="25">
        <v>121.91</v>
      </c>
      <c r="AA7" s="25">
        <v>116.67</v>
      </c>
      <c r="AB7" s="25">
        <v>112.31</v>
      </c>
      <c r="AC7" s="25">
        <v>108.87</v>
      </c>
      <c r="AD7" s="25">
        <v>108.61</v>
      </c>
      <c r="AE7" s="25">
        <v>108.35</v>
      </c>
      <c r="AF7" s="25">
        <v>107.81</v>
      </c>
      <c r="AG7" s="25">
        <v>107.21</v>
      </c>
      <c r="AH7" s="25">
        <v>108.7</v>
      </c>
      <c r="AI7" s="25">
        <v>0</v>
      </c>
      <c r="AJ7" s="25">
        <v>0</v>
      </c>
      <c r="AK7" s="25">
        <v>0</v>
      </c>
      <c r="AL7" s="25">
        <v>0</v>
      </c>
      <c r="AM7" s="25">
        <v>0</v>
      </c>
      <c r="AN7" s="25">
        <v>3.16</v>
      </c>
      <c r="AO7" s="25">
        <v>3.59</v>
      </c>
      <c r="AP7" s="25">
        <v>3.98</v>
      </c>
      <c r="AQ7" s="25">
        <v>8.86</v>
      </c>
      <c r="AR7" s="25">
        <v>7.65</v>
      </c>
      <c r="AS7" s="25">
        <v>1.34</v>
      </c>
      <c r="AT7" s="25">
        <v>931.09</v>
      </c>
      <c r="AU7" s="25">
        <v>1253.7</v>
      </c>
      <c r="AV7" s="25">
        <v>1059.3900000000001</v>
      </c>
      <c r="AW7" s="25">
        <v>946.44</v>
      </c>
      <c r="AX7" s="25">
        <v>741.65</v>
      </c>
      <c r="AY7" s="25">
        <v>369.69</v>
      </c>
      <c r="AZ7" s="25">
        <v>379.08</v>
      </c>
      <c r="BA7" s="25">
        <v>367.55</v>
      </c>
      <c r="BB7" s="25">
        <v>384.23</v>
      </c>
      <c r="BC7" s="25">
        <v>364.3</v>
      </c>
      <c r="BD7" s="25">
        <v>252.29</v>
      </c>
      <c r="BE7" s="25">
        <v>175.08</v>
      </c>
      <c r="BF7" s="25">
        <v>154.55000000000001</v>
      </c>
      <c r="BG7" s="25">
        <v>152.63999999999999</v>
      </c>
      <c r="BH7" s="25">
        <v>157.27000000000001</v>
      </c>
      <c r="BI7" s="25">
        <v>145.29</v>
      </c>
      <c r="BJ7" s="25">
        <v>402.99</v>
      </c>
      <c r="BK7" s="25">
        <v>398.98</v>
      </c>
      <c r="BL7" s="25">
        <v>418.68</v>
      </c>
      <c r="BM7" s="25">
        <v>439.43</v>
      </c>
      <c r="BN7" s="25">
        <v>438.41</v>
      </c>
      <c r="BO7" s="25">
        <v>268.07</v>
      </c>
      <c r="BP7" s="25">
        <v>109.09</v>
      </c>
      <c r="BQ7" s="25">
        <v>118.96</v>
      </c>
      <c r="BR7" s="25">
        <v>121.14</v>
      </c>
      <c r="BS7" s="25">
        <v>115.16</v>
      </c>
      <c r="BT7" s="25">
        <v>110.61</v>
      </c>
      <c r="BU7" s="25">
        <v>98.66</v>
      </c>
      <c r="BV7" s="25">
        <v>98.64</v>
      </c>
      <c r="BW7" s="25">
        <v>94.78</v>
      </c>
      <c r="BX7" s="25">
        <v>94.41</v>
      </c>
      <c r="BY7" s="25">
        <v>90.96</v>
      </c>
      <c r="BZ7" s="25">
        <v>97.47</v>
      </c>
      <c r="CA7" s="25">
        <v>136.13999999999999</v>
      </c>
      <c r="CB7" s="25">
        <v>125.74</v>
      </c>
      <c r="CC7" s="25">
        <v>123.36</v>
      </c>
      <c r="CD7" s="25">
        <v>130.22999999999999</v>
      </c>
      <c r="CE7" s="25">
        <v>135.49</v>
      </c>
      <c r="CF7" s="25">
        <v>178.59</v>
      </c>
      <c r="CG7" s="25">
        <v>178.92</v>
      </c>
      <c r="CH7" s="25">
        <v>181.3</v>
      </c>
      <c r="CI7" s="25">
        <v>192.13</v>
      </c>
      <c r="CJ7" s="25">
        <v>197.04</v>
      </c>
      <c r="CK7" s="25">
        <v>174.75</v>
      </c>
      <c r="CL7" s="25">
        <v>69.3</v>
      </c>
      <c r="CM7" s="25">
        <v>69.23</v>
      </c>
      <c r="CN7" s="25">
        <v>69.56</v>
      </c>
      <c r="CO7" s="25">
        <v>69.06</v>
      </c>
      <c r="CP7" s="25">
        <v>67.14</v>
      </c>
      <c r="CQ7" s="25">
        <v>55.03</v>
      </c>
      <c r="CR7" s="25">
        <v>55.14</v>
      </c>
      <c r="CS7" s="25">
        <v>55.89</v>
      </c>
      <c r="CT7" s="25">
        <v>53.87</v>
      </c>
      <c r="CU7" s="25">
        <v>54.49</v>
      </c>
      <c r="CV7" s="25">
        <v>59.97</v>
      </c>
      <c r="CW7" s="25">
        <v>83.49</v>
      </c>
      <c r="CX7" s="25">
        <v>84.76</v>
      </c>
      <c r="CY7" s="25">
        <v>84.58</v>
      </c>
      <c r="CZ7" s="25">
        <v>84.85</v>
      </c>
      <c r="DA7" s="25">
        <v>84.64</v>
      </c>
      <c r="DB7" s="25">
        <v>81.900000000000006</v>
      </c>
      <c r="DC7" s="25">
        <v>81.39</v>
      </c>
      <c r="DD7" s="25">
        <v>81.27</v>
      </c>
      <c r="DE7" s="25">
        <v>79.489999999999995</v>
      </c>
      <c r="DF7" s="25">
        <v>78.8</v>
      </c>
      <c r="DG7" s="25">
        <v>89.76</v>
      </c>
      <c r="DH7" s="25">
        <v>46.85</v>
      </c>
      <c r="DI7" s="25">
        <v>48.79</v>
      </c>
      <c r="DJ7" s="25">
        <v>50.28</v>
      </c>
      <c r="DK7" s="25">
        <v>50.73</v>
      </c>
      <c r="DL7" s="25">
        <v>50.69</v>
      </c>
      <c r="DM7" s="25">
        <v>48.87</v>
      </c>
      <c r="DN7" s="25">
        <v>49.92</v>
      </c>
      <c r="DO7" s="25">
        <v>50.63</v>
      </c>
      <c r="DP7" s="25">
        <v>50.75</v>
      </c>
      <c r="DQ7" s="25">
        <v>51.72</v>
      </c>
      <c r="DR7" s="25">
        <v>51.51</v>
      </c>
      <c r="DS7" s="25">
        <v>7.23</v>
      </c>
      <c r="DT7" s="25">
        <v>7.1</v>
      </c>
      <c r="DU7" s="25">
        <v>7.23</v>
      </c>
      <c r="DV7" s="25">
        <v>9.44</v>
      </c>
      <c r="DW7" s="25">
        <v>10.36</v>
      </c>
      <c r="DX7" s="25">
        <v>14.85</v>
      </c>
      <c r="DY7" s="25">
        <v>16.88</v>
      </c>
      <c r="DZ7" s="25">
        <v>18.28</v>
      </c>
      <c r="EA7" s="25">
        <v>21.14</v>
      </c>
      <c r="EB7" s="25">
        <v>22.12</v>
      </c>
      <c r="EC7" s="25">
        <v>23.75</v>
      </c>
      <c r="ED7" s="25">
        <v>0.25</v>
      </c>
      <c r="EE7" s="25">
        <v>0.28999999999999998</v>
      </c>
      <c r="EF7" s="25">
        <v>0.44</v>
      </c>
      <c r="EG7" s="25">
        <v>0.52</v>
      </c>
      <c r="EH7" s="25">
        <v>0.6</v>
      </c>
      <c r="EI7" s="25">
        <v>0.5</v>
      </c>
      <c r="EJ7" s="25">
        <v>0.52</v>
      </c>
      <c r="EK7" s="25">
        <v>0.53</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2024-01-16T23:42:04Z</cp:lastPrinted>
  <dcterms:created xsi:type="dcterms:W3CDTF">2023-12-05T01:02:13Z</dcterms:created>
  <dcterms:modified xsi:type="dcterms:W3CDTF">2024-02-26T03:01:19Z</dcterms:modified>
  <cp:category/>
</cp:coreProperties>
</file>