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ukumi\Desktop\040106公営企業に係る経営比較分析表（令和２年度決算）の分析等について\02.市回答\"/>
    </mc:Choice>
  </mc:AlternateContent>
  <workbookProtection workbookAlgorithmName="SHA-512" workbookHashValue="O3sxjw+2glxzEpYMCru+mGDBLPl+vJGF8BpRoh8WRrv/pglcLG5obCZvCbXpty4En7AuUcVC/axChHxiTqw9PQ==" workbookSaltValue="DdMDd23v387W5mKTl3zE1A=="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BB10" i="4"/>
  <c r="AT10" i="4"/>
  <c r="AL10" i="4"/>
  <c r="W10" i="4"/>
  <c r="P10" i="4"/>
  <c r="I10" i="4"/>
  <c r="AD8" i="4"/>
  <c r="W8" i="4"/>
  <c r="P8" i="4"/>
  <c r="I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<sst xmlns="http://schemas.openxmlformats.org/spreadsheetml/2006/main" count="233" uniqueCount="116">
  <si>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</si>
  <si>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</si>
  <si>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</si>
  <si>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</si>
  <si>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</si>
  <si>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</si>
  <si>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</si>
  <si>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</si>
  <si>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</si>
  <si>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</si>
  <si>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</si>
  <si>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</si>
  <si>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</si>
  <si>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</si>
  <si>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</si>
  <si>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</si>
  <si>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</si>
  <si>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</si>
  <si>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</si>
  <si>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</si>
  <si>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</si>
  <si>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</si>
  <si>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</si>
  <si>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</si>
  <si>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</si>
  <si>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</si>
  <si>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</si>
  <si>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</si>
  <si>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</si>
  <si>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</si>
  <si>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</si>
  <si>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</si>
  <si>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</si>
  <si>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</si>
  <si>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</si>
  <si>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</si>
  <si>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</si>
  <si>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</si>
  <si>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</si>
  <si>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</si>
  <si>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</si>
  <si>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</si>
  <si>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</si>
  <si>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</si>
  <si>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</si>
  <si>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</si>
  <si>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</si>
  <si>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</si>
  <si>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</si>
  <si>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</si>
  <si>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</si>
  <si>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</si>
  <si>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</si>
  <si>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</si>
  <si>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</si>
  <si>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</si>
  <si>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</si>
  <si>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</si>
  <si>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</si>
  <si>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</si>
  <si>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</si>
  <si>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</si>
  <si>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</si>
  <si>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</si>
  <si>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</si>
  <si>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</si>
  <si>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</si>
  <si>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</si>
  <si>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</si>
  <si>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</si>
  <si>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</si>
  <si>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</si>
  <si>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</si>
  <si>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</si>
  <si>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</si>
  <si>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</si>
  <si>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</si>
  <si>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</si>
  <si>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</si>
  <si>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</si>
  <si>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</si>
  <si>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</si>
  <si>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</si>
  <si>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</si>
  <si>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</si>
  <si>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</si>
  <si>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</si>
  <si>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</si>
  <si>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</si>
  <si>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</si>
  <si>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</si>
  <si>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</si>
  <si>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</si>
  <si>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</si>
  <si>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</si>
  <si>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</si>
  <si>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</si>
  <si>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</si>
  <si>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</si>
  <si>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</si>
  <si>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</si>
  <si>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</si>
  <si>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</si>
  <si>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</si>
  <si>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</si>
  <si>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</si>
  <si>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</si>
  <si>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</si>
  <si>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</si>
  <si>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</si>
  <si>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</si>
  <si>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</si>
  <si>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</si>
  <si>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管路の更新ペースや状況を把握する指標。管路の更新率は老朽化した送・配水管の布設替を実施していますが、新規事業等が重なり、平成29年度に比べるとかなり低い数値となっています。管路以外の施設の更新や耐震化等もあることから、資金調達方法を含む更新計画をたて、更新事業を進める必要があります。</t>
    <phoneticPr fontId="4"/>
  </si>
  <si>
    <t>料金収入は、給水人口の減少に伴い減少傾向にありますが、今年度はコロナ禍で在宅の機会が多くなったこともあり、前年度比較で微増しています。当市の料金は既に高い水準にあり、高齢化率も高いことから、値上げは非常に厳しい状況です。これに加えて、管路や施設の更新事業を確実に行う必要があるため、財源を一般会計からの繰入金に頼らざるを得ない状況にあります。
このようなことから、経営の健全性・効率性を見直すために資産状況等を把握し、統廃合やダウンサイジングを含めた施設の更新計画を作成して、早期に公営企業会計へ移行するとともに、上水道との統合を目指します。</t>
    <rPh sb="16" eb="18">
      <t>ゲンショウ</t>
    </rPh>
    <rPh sb="18" eb="20">
      <t>ケイコウ</t>
    </rPh>
    <rPh sb="27" eb="30">
      <t>コンネンド</t>
    </rPh>
    <rPh sb="34" eb="35">
      <t>カ</t>
    </rPh>
    <rPh sb="36" eb="38">
      <t>ザイタク</t>
    </rPh>
    <rPh sb="39" eb="41">
      <t>キカイ</t>
    </rPh>
    <rPh sb="42" eb="43">
      <t>オオ</t>
    </rPh>
    <rPh sb="53" eb="56">
      <t>ゼンネンド</t>
    </rPh>
    <rPh sb="56" eb="58">
      <t>ヒカク</t>
    </rPh>
    <rPh sb="59" eb="61">
      <t>ビゾウ</t>
    </rPh>
    <rPh sb="67" eb="69">
      <t>トウシ</t>
    </rPh>
    <rPh sb="70" eb="72">
      <t>リョウキン</t>
    </rPh>
    <rPh sb="95" eb="97">
      <t>ネア</t>
    </rPh>
    <rPh sb="102" eb="103">
      <t>キビ</t>
    </rPh>
    <rPh sb="105" eb="107">
      <t>ジョウキョウ</t>
    </rPh>
    <rPh sb="133" eb="135">
      <t>ヒツヨウ</t>
    </rPh>
    <rPh sb="141" eb="143">
      <t>ザイゲン</t>
    </rPh>
    <rPh sb="203" eb="204">
      <t>トウ</t>
    </rPh>
    <rPh sb="225" eb="227">
      <t>シセツ</t>
    </rPh>
    <rPh sb="238" eb="240">
      <t>ソウキ</t>
    </rPh>
    <rPh sb="241" eb="243">
      <t>コウエイ</t>
    </rPh>
    <rPh sb="243" eb="245">
      <t>キギョウ</t>
    </rPh>
    <rPh sb="245" eb="247">
      <t>カイケイ</t>
    </rPh>
    <rPh sb="248" eb="250">
      <t>イコウ</t>
    </rPh>
    <rPh sb="265" eb="267">
      <t>メザ</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</si>
  <si>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ます。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ます。
⑤料金回収率・・・給水に係る費用がどの程度給水収益で賄われているかを表す指標。料金回収率はH29の災害時以降、徐々に回復傾向にあります。料金は既にかなり高い設定であるため、施設の統廃合等を検討し、費用の抑制に努めていきます。
⑥給水原価・・・有収水量1ｍ3当たりどれだけの費用がかかっているかを表す指標。送・配水管の布設替や別の民営簡易水道との統合整備に要した費用（起債）の償還が大きく影響しており、また水源についてもダムに依存しているため、その処理費用も比較的高いことが原因と考えられます。
⑦施設利用率・・・施設の利用状況や適正規模を判断する指標。給水人口の減少に伴う配水量の減少が原因と考えられます。今後は、施設の統廃合やダウンサイジングを検討していく必要があります。
⑧有収率・・・施設の稼動が収益につながっているかを判断する指標。H29の災害時以降、徐々に回復傾向にあります。あわせて、漏水箇所の解消を積極的に取組むことで、有収水量率の更なる向上に努めていきます。今後とも配水流量の監視を行うと共に漏水調査等を実施し、有収率の向上に努めていきます。</t>
    <rPh sb="277" eb="278">
      <t>ジ</t>
    </rPh>
    <rPh sb="278" eb="280">
      <t>イコウ</t>
    </rPh>
    <rPh sb="330" eb="331">
      <t>ツト</t>
    </rPh>
    <rPh sb="602" eb="603">
      <t>ジ</t>
    </rPh>
    <rPh sb="603" eb="605">
      <t>イコウ</t>
    </rPh>
    <rPh sb="690" eb="692">
      <t>ユウシュウ</t>
    </rPh>
    <rPh sb="692" eb="693">
      <t>リツ</t>
    </rPh>
    <rPh sb="694" eb="696">
      <t>コウジョウ</t>
    </rPh>
    <rPh sb="697" eb="6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</si>
</sst>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1.0900000000000001</c:v>
                </c:pt>
                <c:pt idx="1">
                  <c:v>1.63</c:v>
                </c:pt>
                <c:pt idx="2">
                  <c:v>0.15</c:v>
                </c:pt>
                <c:pt idx="3">
                  <c:v>0.17</c:v>
                </c:pt>
                <c:pt idx="4">
                  <c:v>0.49</c:v>
                </c:pt>
              </c:numCache>
            </c:numRef>
          </c:val>
          <c:extLst>
            <c:ext xmlns:c16="http://schemas.microsoft.com/office/drawing/2014/chart" uri="{C3380CC4-5D6E-409C-BE32-E72D297353CC}">
              <c16:uniqueId val="{00000000-1D31-459A-BFBD-3DF456D44F40}"/>
            </c:ext>
          </c:extLst>
        </c:ser>
        <c:dLbls>
          <c:showLegendKey val="0"/>
          <c:showVal val="0"/>
          <c:showCatName val="0"/>
          <c:showSerName val="0"/>
          <c:showPercent val="0"/>
          <c:showBubbleSize val="0"/>
        </c:dLbls>
        <c:gapWidth val="150"/>
        <c:axId val="185704576"/>
        <c:axId val="18570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1D31-459A-BFBD-3DF456D44F40}"/>
            </c:ext>
          </c:extLst>
        </c:ser>
        <c:dLbls>
          <c:showLegendKey val="0"/>
          <c:showVal val="0"/>
          <c:showCatName val="0"/>
          <c:showSerName val="0"/>
          <c:showPercent val="0"/>
          <c:showBubbleSize val="0"/>
        </c:dLbls>
        <c:marker val="1"/>
        <c:smooth val="0"/>
        <c:axId val="185704576"/>
        <c:axId val="185704968"/>
      </c:lineChart>
      <c:dateAx>
        <c:axId val="185704576"/>
        <c:scaling>
          <c:orientation val="minMax"/>
        </c:scaling>
        <c:delete val="1"/>
        <c:axPos val="b"/>
        <c:numFmt formatCode="&quot;H&quot;yy" sourceLinked="1"/>
        <c:majorTickMark val="none"/>
        <c:minorTickMark val="none"/>
        <c:tickLblPos val="none"/>
        <c:crossAx val="185704968"/>
        <c:crosses val="autoZero"/>
        <c:auto val="1"/>
        <c:lblOffset val="100"/>
        <c:baseTimeUnit val="years"/>
      </c:dateAx>
      <c:valAx>
        <c:axId val="18570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34.630000000000003</c:v>
                </c:pt>
                <c:pt idx="1">
                  <c:v>34.15</c:v>
                </c:pt>
                <c:pt idx="2">
                  <c:v>33.01</c:v>
                </c:pt>
                <c:pt idx="3">
                  <c:v>30.19</c:v>
                </c:pt>
                <c:pt idx="4">
                  <c:v>30.56</c:v>
                </c:pt>
              </c:numCache>
            </c:numRef>
          </c:val>
          <c:extLst>
            <c:ext xmlns:c16="http://schemas.microsoft.com/office/drawing/2014/chart" uri="{C3380CC4-5D6E-409C-BE32-E72D297353CC}">
              <c16:uniqueId val="{00000000-A266-41A7-99FA-C616DD8D1E9D}"/>
            </c:ext>
          </c:extLst>
        </c:ser>
        <c:dLbls>
          <c:showLegendKey val="0"/>
          <c:showVal val="0"/>
          <c:showCatName val="0"/>
          <c:showSerName val="0"/>
          <c:showPercent val="0"/>
          <c:showBubbleSize val="0"/>
        </c:dLbls>
        <c:gapWidth val="150"/>
        <c:axId val="188161760"/>
        <c:axId val="1881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A266-41A7-99FA-C616DD8D1E9D}"/>
            </c:ext>
          </c:extLst>
        </c:ser>
        <c:dLbls>
          <c:showLegendKey val="0"/>
          <c:showVal val="0"/>
          <c:showCatName val="0"/>
          <c:showSerName val="0"/>
          <c:showPercent val="0"/>
          <c:showBubbleSize val="0"/>
        </c:dLbls>
        <c:marker val="1"/>
        <c:smooth val="0"/>
        <c:axId val="188161760"/>
        <c:axId val="188155488"/>
      </c:lineChart>
      <c:dateAx>
        <c:axId val="188161760"/>
        <c:scaling>
          <c:orientation val="minMax"/>
        </c:scaling>
        <c:delete val="1"/>
        <c:axPos val="b"/>
        <c:numFmt formatCode="&quot;H&quot;yy" sourceLinked="1"/>
        <c:majorTickMark val="none"/>
        <c:minorTickMark val="none"/>
        <c:tickLblPos val="none"/>
        <c:crossAx val="188155488"/>
        <c:crosses val="autoZero"/>
        <c:auto val="1"/>
        <c:lblOffset val="100"/>
        <c:baseTimeUnit val="years"/>
      </c:dateAx>
      <c:valAx>
        <c:axId val="1881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78.97</c:v>
                </c:pt>
                <c:pt idx="1">
                  <c:v>71.69</c:v>
                </c:pt>
                <c:pt idx="2">
                  <c:v>72.09</c:v>
                </c:pt>
                <c:pt idx="3">
                  <c:v>74</c:v>
                </c:pt>
                <c:pt idx="4">
                  <c:v>74.11</c:v>
                </c:pt>
              </c:numCache>
            </c:numRef>
          </c:val>
          <c:extLst>
            <c:ext xmlns:c16="http://schemas.microsoft.com/office/drawing/2014/chart" uri="{C3380CC4-5D6E-409C-BE32-E72D297353CC}">
              <c16:uniqueId val="{00000000-0D3E-483D-A48F-33380D72673A}"/>
            </c:ext>
          </c:extLst>
        </c:ser>
        <c:dLbls>
          <c:showLegendKey val="0"/>
          <c:showVal val="0"/>
          <c:showCatName val="0"/>
          <c:showSerName val="0"/>
          <c:showPercent val="0"/>
          <c:showBubbleSize val="0"/>
        </c:dLbls>
        <c:gapWidth val="150"/>
        <c:axId val="188162152"/>
        <c:axId val="18815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D3E-483D-A48F-33380D72673A}"/>
            </c:ext>
          </c:extLst>
        </c:ser>
        <c:dLbls>
          <c:showLegendKey val="0"/>
          <c:showVal val="0"/>
          <c:showCatName val="0"/>
          <c:showSerName val="0"/>
          <c:showPercent val="0"/>
          <c:showBubbleSize val="0"/>
        </c:dLbls>
        <c:marker val="1"/>
        <c:smooth val="0"/>
        <c:axId val="188162152"/>
        <c:axId val="188159800"/>
      </c:lineChart>
      <c:dateAx>
        <c:axId val="188162152"/>
        <c:scaling>
          <c:orientation val="minMax"/>
        </c:scaling>
        <c:delete val="1"/>
        <c:axPos val="b"/>
        <c:numFmt formatCode="&quot;H&quot;yy" sourceLinked="1"/>
        <c:majorTickMark val="none"/>
        <c:minorTickMark val="none"/>
        <c:tickLblPos val="none"/>
        <c:crossAx val="188159800"/>
        <c:crosses val="autoZero"/>
        <c:auto val="1"/>
        <c:lblOffset val="100"/>
        <c:baseTimeUnit val="years"/>
      </c:dateAx>
      <c:valAx>
        <c:axId val="1881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6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70.34</c:v>
                </c:pt>
                <c:pt idx="1">
                  <c:v>79.849999999999994</c:v>
                </c:pt>
                <c:pt idx="2">
                  <c:v>65.930000000000007</c:v>
                </c:pt>
                <c:pt idx="3">
                  <c:v>64.540000000000006</c:v>
                </c:pt>
                <c:pt idx="4">
                  <c:v>59.76</c:v>
                </c:pt>
              </c:numCache>
            </c:numRef>
          </c:val>
          <c:extLst>
            <c:ext xmlns:c16="http://schemas.microsoft.com/office/drawing/2014/chart" uri="{C3380CC4-5D6E-409C-BE32-E72D297353CC}">
              <c16:uniqueId val="{00000000-59DB-4390-9308-0E969A5039C3}"/>
            </c:ext>
          </c:extLst>
        </c:ser>
        <c:dLbls>
          <c:showLegendKey val="0"/>
          <c:showVal val="0"/>
          <c:showCatName val="0"/>
          <c:showSerName val="0"/>
          <c:showPercent val="0"/>
          <c:showBubbleSize val="0"/>
        </c:dLbls>
        <c:gapWidth val="150"/>
        <c:axId val="185703008"/>
        <c:axId val="18570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59DB-4390-9308-0E969A5039C3}"/>
            </c:ext>
          </c:extLst>
        </c:ser>
        <c:dLbls>
          <c:showLegendKey val="0"/>
          <c:showVal val="0"/>
          <c:showCatName val="0"/>
          <c:showSerName val="0"/>
          <c:showPercent val="0"/>
          <c:showBubbleSize val="0"/>
        </c:dLbls>
        <c:marker val="1"/>
        <c:smooth val="0"/>
        <c:axId val="185703008"/>
        <c:axId val="185703400"/>
      </c:lineChart>
      <c:dateAx>
        <c:axId val="185703008"/>
        <c:scaling>
          <c:orientation val="minMax"/>
        </c:scaling>
        <c:delete val="1"/>
        <c:axPos val="b"/>
        <c:numFmt formatCode="&quot;H&quot;yy" sourceLinked="1"/>
        <c:majorTickMark val="none"/>
        <c:minorTickMark val="none"/>
        <c:tickLblPos val="none"/>
        <c:crossAx val="185703400"/>
        <c:crosses val="autoZero"/>
        <c:auto val="1"/>
        <c:lblOffset val="100"/>
        <c:baseTimeUnit val="years"/>
      </c:dateAx>
      <c:valAx>
        <c:axId val="18570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7B-49AC-A51F-2F31B0042716}"/>
            </c:ext>
          </c:extLst>
        </c:ser>
        <c:dLbls>
          <c:showLegendKey val="0"/>
          <c:showVal val="0"/>
          <c:showCatName val="0"/>
          <c:showSerName val="0"/>
          <c:showPercent val="0"/>
          <c:showBubbleSize val="0"/>
        </c:dLbls>
        <c:gapWidth val="150"/>
        <c:axId val="187539432"/>
        <c:axId val="18753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7B-49AC-A51F-2F31B0042716}"/>
            </c:ext>
          </c:extLst>
        </c:ser>
        <c:dLbls>
          <c:showLegendKey val="0"/>
          <c:showVal val="0"/>
          <c:showCatName val="0"/>
          <c:showSerName val="0"/>
          <c:showPercent val="0"/>
          <c:showBubbleSize val="0"/>
        </c:dLbls>
        <c:marker val="1"/>
        <c:smooth val="0"/>
        <c:axId val="187539432"/>
        <c:axId val="187538648"/>
      </c:lineChart>
      <c:dateAx>
        <c:axId val="187539432"/>
        <c:scaling>
          <c:orientation val="minMax"/>
        </c:scaling>
        <c:delete val="1"/>
        <c:axPos val="b"/>
        <c:numFmt formatCode="&quot;H&quot;yy" sourceLinked="1"/>
        <c:majorTickMark val="none"/>
        <c:minorTickMark val="none"/>
        <c:tickLblPos val="none"/>
        <c:crossAx val="187538648"/>
        <c:crosses val="autoZero"/>
        <c:auto val="1"/>
        <c:lblOffset val="100"/>
        <c:baseTimeUnit val="years"/>
      </c:dateAx>
      <c:valAx>
        <c:axId val="18753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3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EE-4EB9-B66E-ADEB355BB450}"/>
            </c:ext>
          </c:extLst>
        </c:ser>
        <c:dLbls>
          <c:showLegendKey val="0"/>
          <c:showVal val="0"/>
          <c:showCatName val="0"/>
          <c:showSerName val="0"/>
          <c:showPercent val="0"/>
          <c:showBubbleSize val="0"/>
        </c:dLbls>
        <c:gapWidth val="150"/>
        <c:axId val="187537472"/>
        <c:axId val="18754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EE-4EB9-B66E-ADEB355BB450}"/>
            </c:ext>
          </c:extLst>
        </c:ser>
        <c:dLbls>
          <c:showLegendKey val="0"/>
          <c:showVal val="0"/>
          <c:showCatName val="0"/>
          <c:showSerName val="0"/>
          <c:showPercent val="0"/>
          <c:showBubbleSize val="0"/>
        </c:dLbls>
        <c:marker val="1"/>
        <c:smooth val="0"/>
        <c:axId val="187537472"/>
        <c:axId val="187541784"/>
      </c:lineChart>
      <c:dateAx>
        <c:axId val="187537472"/>
        <c:scaling>
          <c:orientation val="minMax"/>
        </c:scaling>
        <c:delete val="1"/>
        <c:axPos val="b"/>
        <c:numFmt formatCode="&quot;H&quot;yy" sourceLinked="1"/>
        <c:majorTickMark val="none"/>
        <c:minorTickMark val="none"/>
        <c:tickLblPos val="none"/>
        <c:crossAx val="187541784"/>
        <c:crosses val="autoZero"/>
        <c:auto val="1"/>
        <c:lblOffset val="100"/>
        <c:baseTimeUnit val="years"/>
      </c:dateAx>
      <c:valAx>
        <c:axId val="18754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F5-4726-AC2C-CB62FF0B09C4}"/>
            </c:ext>
          </c:extLst>
        </c:ser>
        <c:dLbls>
          <c:showLegendKey val="0"/>
          <c:showVal val="0"/>
          <c:showCatName val="0"/>
          <c:showSerName val="0"/>
          <c:showPercent val="0"/>
          <c:showBubbleSize val="0"/>
        </c:dLbls>
        <c:gapWidth val="150"/>
        <c:axId val="187540608"/>
        <c:axId val="18754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F5-4726-AC2C-CB62FF0B09C4}"/>
            </c:ext>
          </c:extLst>
        </c:ser>
        <c:dLbls>
          <c:showLegendKey val="0"/>
          <c:showVal val="0"/>
          <c:showCatName val="0"/>
          <c:showSerName val="0"/>
          <c:showPercent val="0"/>
          <c:showBubbleSize val="0"/>
        </c:dLbls>
        <c:marker val="1"/>
        <c:smooth val="0"/>
        <c:axId val="187540608"/>
        <c:axId val="187541392"/>
      </c:lineChart>
      <c:dateAx>
        <c:axId val="187540608"/>
        <c:scaling>
          <c:orientation val="minMax"/>
        </c:scaling>
        <c:delete val="1"/>
        <c:axPos val="b"/>
        <c:numFmt formatCode="&quot;H&quot;yy" sourceLinked="1"/>
        <c:majorTickMark val="none"/>
        <c:minorTickMark val="none"/>
        <c:tickLblPos val="none"/>
        <c:crossAx val="187541392"/>
        <c:crosses val="autoZero"/>
        <c:auto val="1"/>
        <c:lblOffset val="100"/>
        <c:baseTimeUnit val="years"/>
      </c:dateAx>
      <c:valAx>
        <c:axId val="18754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80-4BA9-80BF-B5BB661B9EC4}"/>
            </c:ext>
          </c:extLst>
        </c:ser>
        <c:dLbls>
          <c:showLegendKey val="0"/>
          <c:showVal val="0"/>
          <c:showCatName val="0"/>
          <c:showSerName val="0"/>
          <c:showPercent val="0"/>
          <c:showBubbleSize val="0"/>
        </c:dLbls>
        <c:gapWidth val="150"/>
        <c:axId val="187542568"/>
        <c:axId val="1875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80-4BA9-80BF-B5BB661B9EC4}"/>
            </c:ext>
          </c:extLst>
        </c:ser>
        <c:dLbls>
          <c:showLegendKey val="0"/>
          <c:showVal val="0"/>
          <c:showCatName val="0"/>
          <c:showSerName val="0"/>
          <c:showPercent val="0"/>
          <c:showBubbleSize val="0"/>
        </c:dLbls>
        <c:marker val="1"/>
        <c:smooth val="0"/>
        <c:axId val="187542568"/>
        <c:axId val="187542176"/>
      </c:lineChart>
      <c:dateAx>
        <c:axId val="187542568"/>
        <c:scaling>
          <c:orientation val="minMax"/>
        </c:scaling>
        <c:delete val="1"/>
        <c:axPos val="b"/>
        <c:numFmt formatCode="&quot;H&quot;yy" sourceLinked="1"/>
        <c:majorTickMark val="none"/>
        <c:minorTickMark val="none"/>
        <c:tickLblPos val="none"/>
        <c:crossAx val="187542176"/>
        <c:crosses val="autoZero"/>
        <c:auto val="1"/>
        <c:lblOffset val="100"/>
        <c:baseTimeUnit val="years"/>
      </c:dateAx>
      <c:valAx>
        <c:axId val="1875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4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1345.39</c:v>
                </c:pt>
                <c:pt idx="1">
                  <c:v>1452.69</c:v>
                </c:pt>
                <c:pt idx="2">
                  <c:v>1642.11</c:v>
                </c:pt>
                <c:pt idx="3">
                  <c:v>1695.31</c:v>
                </c:pt>
                <c:pt idx="4">
                  <c:v>1648.19</c:v>
                </c:pt>
              </c:numCache>
            </c:numRef>
          </c:val>
          <c:extLst>
            <c:ext xmlns:c16="http://schemas.microsoft.com/office/drawing/2014/chart" uri="{C3380CC4-5D6E-409C-BE32-E72D297353CC}">
              <c16:uniqueId val="{00000000-CC45-4130-A55E-374252BC07ED}"/>
            </c:ext>
          </c:extLst>
        </c:ser>
        <c:dLbls>
          <c:showLegendKey val="0"/>
          <c:showVal val="0"/>
          <c:showCatName val="0"/>
          <c:showSerName val="0"/>
          <c:showPercent val="0"/>
          <c:showBubbleSize val="0"/>
        </c:dLbls>
        <c:gapWidth val="150"/>
        <c:axId val="187544136"/>
        <c:axId val="18753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CC45-4130-A55E-374252BC07ED}"/>
            </c:ext>
          </c:extLst>
        </c:ser>
        <c:dLbls>
          <c:showLegendKey val="0"/>
          <c:showVal val="0"/>
          <c:showCatName val="0"/>
          <c:showSerName val="0"/>
          <c:showPercent val="0"/>
          <c:showBubbleSize val="0"/>
        </c:dLbls>
        <c:marker val="1"/>
        <c:smooth val="0"/>
        <c:axId val="187544136"/>
        <c:axId val="187537080"/>
      </c:lineChart>
      <c:dateAx>
        <c:axId val="187544136"/>
        <c:scaling>
          <c:orientation val="minMax"/>
        </c:scaling>
        <c:delete val="1"/>
        <c:axPos val="b"/>
        <c:numFmt formatCode="&quot;H&quot;yy" sourceLinked="1"/>
        <c:majorTickMark val="none"/>
        <c:minorTickMark val="none"/>
        <c:tickLblPos val="none"/>
        <c:crossAx val="187537080"/>
        <c:crosses val="autoZero"/>
        <c:auto val="1"/>
        <c:lblOffset val="100"/>
        <c:baseTimeUnit val="years"/>
      </c:dateAx>
      <c:valAx>
        <c:axId val="18753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4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37.81</c:v>
                </c:pt>
                <c:pt idx="1">
                  <c:v>22.85</c:v>
                </c:pt>
                <c:pt idx="2">
                  <c:v>34.03</c:v>
                </c:pt>
                <c:pt idx="3">
                  <c:v>30.06</c:v>
                </c:pt>
                <c:pt idx="4">
                  <c:v>30.01</c:v>
                </c:pt>
              </c:numCache>
            </c:numRef>
          </c:val>
          <c:extLst>
            <c:ext xmlns:c16="http://schemas.microsoft.com/office/drawing/2014/chart" uri="{C3380CC4-5D6E-409C-BE32-E72D297353CC}">
              <c16:uniqueId val="{00000000-7908-43AA-9FC8-BC8FE22C6004}"/>
            </c:ext>
          </c:extLst>
        </c:ser>
        <c:dLbls>
          <c:showLegendKey val="0"/>
          <c:showVal val="0"/>
          <c:showCatName val="0"/>
          <c:showSerName val="0"/>
          <c:showPercent val="0"/>
          <c:showBubbleSize val="0"/>
        </c:dLbls>
        <c:gapWidth val="150"/>
        <c:axId val="188156272"/>
        <c:axId val="18816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7908-43AA-9FC8-BC8FE22C6004}"/>
            </c:ext>
          </c:extLst>
        </c:ser>
        <c:dLbls>
          <c:showLegendKey val="0"/>
          <c:showVal val="0"/>
          <c:showCatName val="0"/>
          <c:showSerName val="0"/>
          <c:showPercent val="0"/>
          <c:showBubbleSize val="0"/>
        </c:dLbls>
        <c:marker val="1"/>
        <c:smooth val="0"/>
        <c:axId val="188156272"/>
        <c:axId val="188160584"/>
      </c:lineChart>
      <c:dateAx>
        <c:axId val="188156272"/>
        <c:scaling>
          <c:orientation val="minMax"/>
        </c:scaling>
        <c:delete val="1"/>
        <c:axPos val="b"/>
        <c:numFmt formatCode="&quot;H&quot;yy" sourceLinked="1"/>
        <c:majorTickMark val="none"/>
        <c:minorTickMark val="none"/>
        <c:tickLblPos val="none"/>
        <c:crossAx val="188160584"/>
        <c:crosses val="autoZero"/>
        <c:auto val="1"/>
        <c:lblOffset val="100"/>
        <c:baseTimeUnit val="years"/>
      </c:dateAx>
      <c:valAx>
        <c:axId val="18816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5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627.51</c:v>
                </c:pt>
                <c:pt idx="1">
                  <c:v>1051.2</c:v>
                </c:pt>
                <c:pt idx="2">
                  <c:v>697.38</c:v>
                </c:pt>
                <c:pt idx="3">
                  <c:v>796.72</c:v>
                </c:pt>
                <c:pt idx="4">
                  <c:v>813.6</c:v>
                </c:pt>
              </c:numCache>
            </c:numRef>
          </c:val>
          <c:extLst>
            <c:ext xmlns:c16="http://schemas.microsoft.com/office/drawing/2014/chart" uri="{C3380CC4-5D6E-409C-BE32-E72D297353CC}">
              <c16:uniqueId val="{00000000-1B69-4887-96E8-D9CD3A59277F}"/>
            </c:ext>
          </c:extLst>
        </c:ser>
        <c:dLbls>
          <c:showLegendKey val="0"/>
          <c:showVal val="0"/>
          <c:showCatName val="0"/>
          <c:showSerName val="0"/>
          <c:showPercent val="0"/>
          <c:showBubbleSize val="0"/>
        </c:dLbls>
        <c:gapWidth val="150"/>
        <c:axId val="188159016"/>
        <c:axId val="1881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1B69-4887-96E8-D9CD3A59277F}"/>
            </c:ext>
          </c:extLst>
        </c:ser>
        <c:dLbls>
          <c:showLegendKey val="0"/>
          <c:showVal val="0"/>
          <c:showCatName val="0"/>
          <c:showSerName val="0"/>
          <c:showPercent val="0"/>
          <c:showBubbleSize val="0"/>
        </c:dLbls>
        <c:marker val="1"/>
        <c:smooth val="0"/>
        <c:axId val="188159016"/>
        <c:axId val="188158624"/>
      </c:lineChart>
      <c:dateAx>
        <c:axId val="188159016"/>
        <c:scaling>
          <c:orientation val="minMax"/>
        </c:scaling>
        <c:delete val="1"/>
        <c:axPos val="b"/>
        <c:numFmt formatCode="&quot;H&quot;yy" sourceLinked="1"/>
        <c:majorTickMark val="none"/>
        <c:minorTickMark val="none"/>
        <c:tickLblPos val="none"/>
        <c:crossAx val="188158624"/>
        <c:crosses val="autoZero"/>
        <c:auto val="1"/>
        <c:lblOffset val="100"/>
        <c:baseTimeUnit val="years"/>
      </c:dateAx>
      <c:valAx>
        <c:axId val="1881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5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大分県　津久見市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16739</v>
      </c>
      <c r="AM8" s="51"/>
      <c r="AN8" s="51"/>
      <c r="AO8" s="51"/>
      <c r="AP8" s="51"/>
      <c r="AQ8" s="51"/>
      <c r="AR8" s="51"/>
      <c r="AS8" s="51"/>
      <c r="AT8" s="47">
        <f>データ!$S$6</f>
        <v>79.48</v>
      </c>
      <c r="AU8" s="47"/>
      <c r="AV8" s="47"/>
      <c r="AW8" s="47"/>
      <c r="AX8" s="47"/>
      <c r="AY8" s="47"/>
      <c r="AZ8" s="47"/>
      <c r="BA8" s="47"/>
      <c r="BB8" s="47">
        <f>データ!$T$6</f>
        <v>210.61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5.16</v>
      </c>
      <c r="Q10" s="47"/>
      <c r="R10" s="47"/>
      <c r="S10" s="47"/>
      <c r="T10" s="47"/>
      <c r="U10" s="47"/>
      <c r="V10" s="47"/>
      <c r="W10" s="51">
        <f>データ!$Q$6</f>
        <v>4570</v>
      </c>
      <c r="X10" s="51"/>
      <c r="Y10" s="51"/>
      <c r="Z10" s="51"/>
      <c r="AA10" s="51"/>
      <c r="AB10" s="51"/>
      <c r="AC10" s="51"/>
      <c r="AD10" s="2"/>
      <c r="AE10" s="2"/>
      <c r="AF10" s="2"/>
      <c r="AG10" s="2"/>
      <c r="AH10" s="2"/>
      <c r="AI10" s="2"/>
      <c r="AJ10" s="2"/>
      <c r="AK10" s="2"/>
      <c r="AL10" s="51">
        <f>データ!$U$6</f>
        <v>855</v>
      </c>
      <c r="AM10" s="51"/>
      <c r="AN10" s="51"/>
      <c r="AO10" s="51"/>
      <c r="AP10" s="51"/>
      <c r="AQ10" s="51"/>
      <c r="AR10" s="51"/>
      <c r="AS10" s="51"/>
      <c r="AT10" s="47">
        <f>データ!$V$6</f>
        <v>1.3</v>
      </c>
      <c r="AU10" s="47"/>
      <c r="AV10" s="47"/>
      <c r="AW10" s="47"/>
      <c r="AX10" s="47"/>
      <c r="AY10" s="47"/>
      <c r="AZ10" s="47"/>
      <c r="BA10" s="47"/>
      <c r="BB10" s="47">
        <f>データ!$W$6</f>
        <v>657.69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115</v>
      </c>
      <c r="BM16" s="91"/>
      <c r="BN16" s="91"/>
      <c r="BO16" s="91"/>
      <c r="BP16" s="91"/>
      <c r="BQ16" s="91"/>
      <c r="BR16" s="91"/>
      <c r="BS16" s="91"/>
      <c r="BT16" s="91"/>
      <c r="BU16" s="91"/>
      <c r="BV16" s="91"/>
      <c r="BW16" s="91"/>
      <c r="BX16" s="91"/>
      <c r="BY16" s="91"/>
      <c r="BZ16" s="9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113</v>
      </c>
      <c r="BM47" s="77"/>
      <c r="BN47" s="77"/>
      <c r="BO47" s="77"/>
      <c r="BP47" s="77"/>
      <c r="BQ47" s="77"/>
      <c r="BR47" s="77"/>
      <c r="BS47" s="77"/>
      <c r="BT47" s="77"/>
      <c r="BU47" s="77"/>
      <c r="BV47" s="77"/>
      <c r="BW47" s="77"/>
      <c r="BX47" s="77"/>
      <c r="BY47" s="77"/>
      <c r="BZ47" s="7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7"/>
      <c r="BN56" s="77"/>
      <c r="BO56" s="77"/>
      <c r="BP56" s="77"/>
      <c r="BQ56" s="77"/>
      <c r="BR56" s="77"/>
      <c r="BS56" s="77"/>
      <c r="BT56" s="77"/>
      <c r="BU56" s="77"/>
      <c r="BV56" s="77"/>
      <c r="BW56" s="77"/>
      <c r="BX56" s="77"/>
      <c r="BY56" s="77"/>
      <c r="BZ56" s="78"/>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7"/>
      <c r="BN57" s="77"/>
      <c r="BO57" s="77"/>
      <c r="BP57" s="77"/>
      <c r="BQ57" s="77"/>
      <c r="BR57" s="77"/>
      <c r="BS57" s="77"/>
      <c r="BT57" s="77"/>
      <c r="BU57" s="77"/>
      <c r="BV57" s="77"/>
      <c r="BW57" s="77"/>
      <c r="BX57" s="77"/>
      <c r="BY57" s="77"/>
      <c r="BZ57" s="78"/>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7"/>
      <c r="BN58" s="77"/>
      <c r="BO58" s="77"/>
      <c r="BP58" s="77"/>
      <c r="BQ58" s="77"/>
      <c r="BR58" s="77"/>
      <c r="BS58" s="77"/>
      <c r="BT58" s="77"/>
      <c r="BU58" s="77"/>
      <c r="BV58" s="77"/>
      <c r="BW58" s="77"/>
      <c r="BX58" s="77"/>
      <c r="BY58" s="77"/>
      <c r="BZ58" s="78"/>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76"/>
      <c r="BM60" s="77"/>
      <c r="BN60" s="77"/>
      <c r="BO60" s="77"/>
      <c r="BP60" s="77"/>
      <c r="BQ60" s="77"/>
      <c r="BR60" s="77"/>
      <c r="BS60" s="77"/>
      <c r="BT60" s="77"/>
      <c r="BU60" s="77"/>
      <c r="BV60" s="77"/>
      <c r="BW60" s="77"/>
      <c r="BX60" s="77"/>
      <c r="BY60" s="77"/>
      <c r="BZ60" s="78"/>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76"/>
      <c r="BM61" s="77"/>
      <c r="BN61" s="77"/>
      <c r="BO61" s="77"/>
      <c r="BP61" s="77"/>
      <c r="BQ61" s="77"/>
      <c r="BR61" s="77"/>
      <c r="BS61" s="77"/>
      <c r="BT61" s="77"/>
      <c r="BU61" s="77"/>
      <c r="BV61" s="77"/>
      <c r="BW61" s="77"/>
      <c r="BX61" s="77"/>
      <c r="BY61" s="77"/>
      <c r="BZ61" s="7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QEXEH99DQd64CvUUs6UUlnO5rInkEQ+F1Pr9cqPVnzL0EBUOvLg8rS9PoBgDWqiP7qaIYoMN9tQfqZynCPPu7g==" saltValue="XKLK4w/UcXjxVw4a8UCQ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442071</v>
      </c>
      <c r="D6" s="34">
        <f t="shared" si="3"/>
        <v>47</v>
      </c>
      <c r="E6" s="34">
        <f t="shared" si="3"/>
        <v>1</v>
      </c>
      <c r="F6" s="34">
        <f t="shared" si="3"/>
        <v>0</v>
      </c>
      <c r="G6" s="34">
        <f t="shared" si="3"/>
        <v>0</v>
      </c>
      <c r="H6" s="34" t="str">
        <f t="shared" si="3"/>
        <v>大分県　津久見市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5.16</v>
      </c>
      <c r="Q6" s="35">
        <f t="shared" si="3"/>
        <v>4570</v>
      </c>
      <c r="R6" s="35">
        <f t="shared" si="3"/>
        <v>16739</v>
      </c>
      <c r="S6" s="35">
        <f t="shared" si="3"/>
        <v>79.48</v>
      </c>
      <c r="T6" s="35">
        <f t="shared" si="3"/>
        <v>210.61</v>
      </c>
      <c r="U6" s="35">
        <f t="shared" si="3"/>
        <v>855</v>
      </c>
      <c r="V6" s="35">
        <f t="shared" si="3"/>
        <v>1.3</v>
      </c>
      <c r="W6" s="35">
        <f t="shared" si="3"/>
        <v>657.69</v>
      </c>
      <c r="X6" s="36">
        <f>IF(X7="",NA(),X7)</f>
        <v>70.34</v>
      </c>
      <c r="Y6" s="36">
        <f t="shared" ref="Y6:AG6" si="4">IF(Y7="",NA(),Y7)</f>
        <v>79.849999999999994</v>
      </c>
      <c r="Z6" s="36">
        <f t="shared" si="4"/>
        <v>65.930000000000007</v>
      </c>
      <c r="AA6" s="36">
        <f t="shared" si="4"/>
        <v>64.540000000000006</v>
      </c>
      <c r="AB6" s="36">
        <f t="shared" si="4"/>
        <v>59.76</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1345.39</v>
      </c>
      <c r="BF6" s="36">
        <f t="shared" ref="BF6:BN6" si="7">IF(BF7="",NA(),BF7)</f>
        <v>1452.69</v>
      </c>
      <c r="BG6" s="36">
        <f t="shared" si="7"/>
        <v>1642.11</v>
      </c>
      <c r="BH6" s="36">
        <f t="shared" si="7"/>
        <v>1695.31</v>
      </c>
      <c r="BI6" s="36">
        <f t="shared" si="7"/>
        <v>1648.19</v>
      </c>
      <c r="BJ6" s="36">
        <f t="shared" si="7"/>
        <v>1595.62</v>
      </c>
      <c r="BK6" s="36">
        <f t="shared" si="7"/>
        <v>1302.33</v>
      </c>
      <c r="BL6" s="36">
        <f t="shared" si="7"/>
        <v>1274.21</v>
      </c>
      <c r="BM6" s="36">
        <f t="shared" si="7"/>
        <v>1183.92</v>
      </c>
      <c r="BN6" s="36">
        <f t="shared" si="7"/>
        <v>1128.72</v>
      </c>
      <c r="BO6" s="35" t="str">
        <f>IF(BO7="","",IF(BO7="-","【-】","【"&amp;SUBSTITUTE(TEXT(BO7,"#,##0.00"),"-","△")&amp;"】"))</f>
        <v>【949.15】</v>
      </c>
      <c r="BP6" s="36">
        <f>IF(BP7="",NA(),BP7)</f>
        <v>37.81</v>
      </c>
      <c r="BQ6" s="36">
        <f t="shared" ref="BQ6:BY6" si="8">IF(BQ7="",NA(),BQ7)</f>
        <v>22.85</v>
      </c>
      <c r="BR6" s="36">
        <f t="shared" si="8"/>
        <v>34.03</v>
      </c>
      <c r="BS6" s="36">
        <f t="shared" si="8"/>
        <v>30.06</v>
      </c>
      <c r="BT6" s="36">
        <f t="shared" si="8"/>
        <v>30.01</v>
      </c>
      <c r="BU6" s="36">
        <f t="shared" si="8"/>
        <v>37.92</v>
      </c>
      <c r="BV6" s="36">
        <f t="shared" si="8"/>
        <v>40.89</v>
      </c>
      <c r="BW6" s="36">
        <f t="shared" si="8"/>
        <v>41.25</v>
      </c>
      <c r="BX6" s="36">
        <f t="shared" si="8"/>
        <v>42.5</v>
      </c>
      <c r="BY6" s="36">
        <f t="shared" si="8"/>
        <v>41.84</v>
      </c>
      <c r="BZ6" s="35" t="str">
        <f>IF(BZ7="","",IF(BZ7="-","【-】","【"&amp;SUBSTITUTE(TEXT(BZ7,"#,##0.00"),"-","△")&amp;"】"))</f>
        <v>【55.87】</v>
      </c>
      <c r="CA6" s="36">
        <f>IF(CA7="",NA(),CA7)</f>
        <v>627.51</v>
      </c>
      <c r="CB6" s="36">
        <f t="shared" ref="CB6:CJ6" si="9">IF(CB7="",NA(),CB7)</f>
        <v>1051.2</v>
      </c>
      <c r="CC6" s="36">
        <f t="shared" si="9"/>
        <v>697.38</v>
      </c>
      <c r="CD6" s="36">
        <f t="shared" si="9"/>
        <v>796.72</v>
      </c>
      <c r="CE6" s="36">
        <f t="shared" si="9"/>
        <v>813.6</v>
      </c>
      <c r="CF6" s="36">
        <f t="shared" si="9"/>
        <v>423.18</v>
      </c>
      <c r="CG6" s="36">
        <f t="shared" si="9"/>
        <v>383.2</v>
      </c>
      <c r="CH6" s="36">
        <f t="shared" si="9"/>
        <v>383.25</v>
      </c>
      <c r="CI6" s="36">
        <f t="shared" si="9"/>
        <v>377.72</v>
      </c>
      <c r="CJ6" s="36">
        <f t="shared" si="9"/>
        <v>390.47</v>
      </c>
      <c r="CK6" s="35" t="str">
        <f>IF(CK7="","",IF(CK7="-","【-】","【"&amp;SUBSTITUTE(TEXT(CK7,"#,##0.00"),"-","△")&amp;"】"))</f>
        <v>【288.19】</v>
      </c>
      <c r="CL6" s="36">
        <f>IF(CL7="",NA(),CL7)</f>
        <v>34.630000000000003</v>
      </c>
      <c r="CM6" s="36">
        <f t="shared" ref="CM6:CU6" si="10">IF(CM7="",NA(),CM7)</f>
        <v>34.15</v>
      </c>
      <c r="CN6" s="36">
        <f t="shared" si="10"/>
        <v>33.01</v>
      </c>
      <c r="CO6" s="36">
        <f t="shared" si="10"/>
        <v>30.19</v>
      </c>
      <c r="CP6" s="36">
        <f t="shared" si="10"/>
        <v>30.56</v>
      </c>
      <c r="CQ6" s="36">
        <f t="shared" si="10"/>
        <v>46.9</v>
      </c>
      <c r="CR6" s="36">
        <f t="shared" si="10"/>
        <v>47.95</v>
      </c>
      <c r="CS6" s="36">
        <f t="shared" si="10"/>
        <v>48.26</v>
      </c>
      <c r="CT6" s="36">
        <f t="shared" si="10"/>
        <v>48.01</v>
      </c>
      <c r="CU6" s="36">
        <f t="shared" si="10"/>
        <v>49.08</v>
      </c>
      <c r="CV6" s="35" t="str">
        <f>IF(CV7="","",IF(CV7="-","【-】","【"&amp;SUBSTITUTE(TEXT(CV7,"#,##0.00"),"-","△")&amp;"】"))</f>
        <v>【56.31】</v>
      </c>
      <c r="CW6" s="36">
        <f>IF(CW7="",NA(),CW7)</f>
        <v>78.97</v>
      </c>
      <c r="CX6" s="36">
        <f t="shared" ref="CX6:DF6" si="11">IF(CX7="",NA(),CX7)</f>
        <v>71.69</v>
      </c>
      <c r="CY6" s="36">
        <f t="shared" si="11"/>
        <v>72.09</v>
      </c>
      <c r="CZ6" s="36">
        <f t="shared" si="11"/>
        <v>74</v>
      </c>
      <c r="DA6" s="36">
        <f t="shared" si="11"/>
        <v>74.11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1.0900000000000001</v>
      </c>
      <c r="EE6" s="36">
        <f t="shared" ref="EE6:EM6" si="14">IF(EE7="",NA(),EE7)</f>
        <v>1.63</v>
      </c>
      <c r="EF6" s="36">
        <f t="shared" si="14"/>
        <v>0.15</v>
      </c>
      <c r="EG6" s="36">
        <f t="shared" si="14"/>
        <v>0.17</v>
      </c>
      <c r="EH6" s="36">
        <f t="shared" si="14"/>
        <v>0.49</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442071</v>
      </c>
      <c r="D7" s="38">
        <v>47</v>
      </c>
      <c r="E7" s="38">
        <v>1</v>
      </c>
      <c r="F7" s="38">
        <v>0</v>
      </c>
      <c r="G7" s="38">
        <v>0</v>
      </c>
      <c r="H7" s="38" t="s">
        <v>95</v>
      </c>
      <c r="I7" s="38" t="s">
        <v>96</v>
      </c>
      <c r="J7" s="38" t="s">
        <v>97</v>
      </c>
      <c r="K7" s="38" t="s">
        <v>98</v>
      </c>
      <c r="L7" s="38" t="s">
        <v>99</v>
      </c>
      <c r="M7" s="38" t="s">
        <v>100</v>
      </c>
      <c r="N7" s="39" t="s">
        <v>101</v>
      </c>
      <c r="O7" s="39" t="s">
        <v>102</v>
      </c>
      <c r="P7" s="39">
        <v>5.16</v>
      </c>
      <c r="Q7" s="39">
        <v>4570</v>
      </c>
      <c r="R7" s="39">
        <v>16739</v>
      </c>
      <c r="S7" s="39">
        <v>79.48</v>
      </c>
      <c r="T7" s="39">
        <v>210.61</v>
      </c>
      <c r="U7" s="39">
        <v>855</v>
      </c>
      <c r="V7" s="39">
        <v>1.3</v>
      </c>
      <c r="W7" s="39">
        <v>657.69</v>
      </c>
      <c r="X7" s="39">
        <v>70.34</v>
      </c>
      <c r="Y7" s="39">
        <v>79.849999999999994</v>
      </c>
      <c r="Z7" s="39">
        <v>65.930000000000007</v>
      </c>
      <c r="AA7" s="39">
        <v>64.540000000000006</v>
      </c>
      <c r="AB7" s="39">
        <v>59.76</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1345.39</v>
      </c>
      <c r="BF7" s="39">
        <v>1452.69</v>
      </c>
      <c r="BG7" s="39">
        <v>1642.11</v>
      </c>
      <c r="BH7" s="39">
        <v>1695.31</v>
      </c>
      <c r="BI7" s="39">
        <v>1648.19</v>
      </c>
      <c r="BJ7" s="39">
        <v>1595.62</v>
      </c>
      <c r="BK7" s="39">
        <v>1302.33</v>
      </c>
      <c r="BL7" s="39">
        <v>1274.21</v>
      </c>
      <c r="BM7" s="39">
        <v>1183.92</v>
      </c>
      <c r="BN7" s="39">
        <v>1128.72</v>
      </c>
      <c r="BO7" s="39">
        <v>949.15</v>
      </c>
      <c r="BP7" s="39">
        <v>37.81</v>
      </c>
      <c r="BQ7" s="39">
        <v>22.85</v>
      </c>
      <c r="BR7" s="39">
        <v>34.03</v>
      </c>
      <c r="BS7" s="39">
        <v>30.06</v>
      </c>
      <c r="BT7" s="39">
        <v>30.01</v>
      </c>
      <c r="BU7" s="39">
        <v>37.92</v>
      </c>
      <c r="BV7" s="39">
        <v>40.89</v>
      </c>
      <c r="BW7" s="39">
        <v>41.25</v>
      </c>
      <c r="BX7" s="39">
        <v>42.5</v>
      </c>
      <c r="BY7" s="39">
        <v>41.84</v>
      </c>
      <c r="BZ7" s="39">
        <v>55.87</v>
      </c>
      <c r="CA7" s="39">
        <v>627.51</v>
      </c>
      <c r="CB7" s="39">
        <v>1051.2</v>
      </c>
      <c r="CC7" s="39">
        <v>697.38</v>
      </c>
      <c r="CD7" s="39">
        <v>796.72</v>
      </c>
      <c r="CE7" s="39">
        <v>813.6</v>
      </c>
      <c r="CF7" s="39">
        <v>423.18</v>
      </c>
      <c r="CG7" s="39">
        <v>383.2</v>
      </c>
      <c r="CH7" s="39">
        <v>383.25</v>
      </c>
      <c r="CI7" s="39">
        <v>377.72</v>
      </c>
      <c r="CJ7" s="39">
        <v>390.47</v>
      </c>
      <c r="CK7" s="39">
        <v>288.19</v>
      </c>
      <c r="CL7" s="39">
        <v>34.630000000000003</v>
      </c>
      <c r="CM7" s="39">
        <v>34.15</v>
      </c>
      <c r="CN7" s="39">
        <v>33.01</v>
      </c>
      <c r="CO7" s="39">
        <v>30.19</v>
      </c>
      <c r="CP7" s="39">
        <v>30.56</v>
      </c>
      <c r="CQ7" s="39">
        <v>46.9</v>
      </c>
      <c r="CR7" s="39">
        <v>47.95</v>
      </c>
      <c r="CS7" s="39">
        <v>48.26</v>
      </c>
      <c r="CT7" s="39">
        <v>48.01</v>
      </c>
      <c r="CU7" s="39">
        <v>49.08</v>
      </c>
      <c r="CV7" s="39">
        <v>56.31</v>
      </c>
      <c r="CW7" s="39">
        <v>78.97</v>
      </c>
      <c r="CX7" s="39">
        <v>71.69</v>
      </c>
      <c r="CY7" s="39">
        <v>72.09</v>
      </c>
      <c r="CZ7" s="39">
        <v>74</v>
      </c>
      <c r="DA7" s="39">
        <v>74.11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1.0900000000000001</v>
      </c>
      <c r="EE7" s="39">
        <v>1.63</v>
      </c>
      <c r="EF7" s="39">
        <v>0.15</v>
      </c>
      <c r="EG7" s="39">
        <v>0.17</v>
      </c>
      <c r="EH7" s="39">
        <v>0.49</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cp:lastModifiedBy>
  <cp:lastPrinted>2022-01-11T01:50:49Z</cp:lastPrinted>
  <dcterms:created xsi:type="dcterms:W3CDTF">2021-12-03T07:05:26Z</dcterms:created>
  <dcterms:modified xsi:type="dcterms:W3CDTF">2022-02-28T23:47:26Z</dcterms:modified>
  <cp:category/>
</cp:coreProperties>
</file>