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H29「経営比較分析表」\"/>
    </mc:Choice>
  </mc:AlternateContent>
  <workbookProtection workbookAlgorithmName="SHA-512" workbookHashValue="OImzg1FzjEE+h34XUgOjuZzlrcRfyCN3BAgcqQGA5JCSEVmDCOKUAgualZcUjax4EkFkauMyNjjajA3zI/3mcA==" workbookSaltValue="2XwnTLzkh2Y6ovxO5GAOsQ==" workbookSpinCount="100000" lockStructure="1"/>
  <bookViews>
    <workbookView xWindow="0" yWindow="0" windowWidth="28800" windowHeight="119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<sst xmlns="http://schemas.openxmlformats.org/spreadsheetml/2006/main" count="232" uniqueCount="120">
  <si>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</si>
  <si>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</si>
  <si>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</si>
  <si>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</si>
  <si>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</si>
  <si>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</si>
  <si>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</si>
  <si>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</si>
  <si>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</si>
  <si>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</si>
  <si>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</si>
  <si>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</si>
  <si>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</si>
  <si>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</si>
  <si>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</si>
  <si>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</si>
  <si>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</si>
  <si>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</si>
  <si>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</si>
  <si>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</si>
  <si>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</si>
  <si>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</si>
  <si>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</si>
  <si>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</si>
  <si>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</si>
  <si>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</si>
  <si>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</si>
  <si>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</si>
  <si>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</si>
  <si>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</si>
  <si>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</si>
  <si>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</si>
  <si>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</si>
  <si>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</si>
  <si>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</si>
  <si>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</si>
  <si>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</si>
  <si>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</si>
  <si>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</si>
  <si>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</si>
  <si>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</si>
  <si>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</si>
  <si>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</si>
  <si>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</si>
  <si>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</si>
  <si>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</si>
  <si>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</si>
  <si>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</si>
  <si>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</si>
  <si>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</si>
  <si>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</si>
  <si>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</si>
  <si>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</si>
  <si>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</si>
  <si>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</si>
  <si>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</si>
  <si>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</si>
  <si>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</si>
  <si>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</si>
  <si>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</si>
  <si>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</si>
  <si>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</si>
  <si>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</si>
  <si>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</si>
  <si>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</si>
  <si>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</si>
  <si>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</si>
  <si>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</si>
  <si>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</si>
  <si>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</si>
  <si>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</si>
  <si>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</si>
  <si>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</si>
  <si>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</si>
  <si>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</si>
  <si>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</si>
  <si>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</si>
  <si>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</si>
  <si>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</si>
  <si>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</si>
  <si>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</si>
  <si>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</si>
  <si>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</si>
  <si>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</si>
  <si>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</si>
  <si>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</si>
  <si>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</si>
  <si>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</si>
  <si>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</si>
  <si>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</si>
  <si>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</si>
  <si>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</si>
  <si>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</si>
  <si>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</si>
  <si>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</si>
  <si>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</si>
  <si>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</si>
  <si>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</si>
  <si>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</si>
  <si>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</si>
  <si>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</si>
  <si>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</si>
  <si>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</si>
  <si>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</si>
  <si>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</si>
  <si>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</si>
  <si>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</si>
  <si>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</si>
  <si>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</si>
  <si>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</si>
  <si>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</si>
  <si>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</si>
  <si>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</si>
  <si>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</si>
  <si>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</si>
  <si>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</si>
  <si>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</si>
  <si>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が、今後「新水道ビジョン」に基づき、更新の必要性の高い管路を優先的に更新していくと共に道路改良工事に併せて管路の更新を行っていきます。　　</t>
    <rPh sb="151" eb="153">
      <t>ヘイセイ</t>
    </rPh>
    <rPh sb="155" eb="157">
      <t>ネンド</t>
    </rPh>
    <rPh sb="167" eb="169">
      <t>カンロ</t>
    </rPh>
    <rPh sb="205" eb="207">
      <t>ヒツヨウ</t>
    </rPh>
    <rPh sb="290" eb="292">
      <t>コンゴ</t>
    </rPh>
    <rPh sb="293" eb="294">
      <t>シン</t>
    </rPh>
    <rPh sb="294" eb="296">
      <t>スイドウ</t>
    </rPh>
    <rPh sb="302" eb="303">
      <t>モト</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</si>
  <si>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が、人口減少に伴い給水収益も減少していることから、徐々に低下しています。　　　　　　　　　　　　　　　　　　　　　　　　⑥『給水原価』・・・有収水量1㎥あたりについて、どれだけの費用がかかっているかを表す指標。類似団体、全国平均に比べて低い水準になっていますが、今後、企業債の借り入れに伴う利息の支払い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56" eb="59">
      <t>ドウテイド</t>
    </rPh>
    <rPh sb="152" eb="153">
      <t>キン</t>
    </rPh>
    <rPh sb="163" eb="164">
      <t>キン</t>
    </rPh>
    <rPh sb="376" eb="378">
      <t>キンネン</t>
    </rPh>
    <rPh sb="390" eb="392">
      <t>キギョウ</t>
    </rPh>
    <rPh sb="392" eb="393">
      <t>サイ</t>
    </rPh>
    <rPh sb="393" eb="395">
      <t>ザンダカ</t>
    </rPh>
    <rPh sb="396" eb="398">
      <t>ゲンショウ</t>
    </rPh>
    <rPh sb="539" eb="541">
      <t>ゲンザイ</t>
    </rPh>
    <rPh sb="569" eb="571">
      <t>ジンコウ</t>
    </rPh>
    <rPh sb="571" eb="573">
      <t>ゲンショウ</t>
    </rPh>
    <rPh sb="574" eb="575">
      <t>トモナ</t>
    </rPh>
    <rPh sb="576" eb="578">
      <t>キュウスイ</t>
    </rPh>
    <rPh sb="578" eb="580">
      <t>シュウエキ</t>
    </rPh>
    <rPh sb="581" eb="583">
      <t>ゲンショウ</t>
    </rPh>
    <rPh sb="592" eb="594">
      <t>ジョジョ</t>
    </rPh>
    <rPh sb="595" eb="597">
      <t>テイカ</t>
    </rPh>
    <rPh sb="698" eb="700">
      <t>コンゴ</t>
    </rPh>
    <rPh sb="701" eb="703">
      <t>キギョウ</t>
    </rPh>
    <rPh sb="703" eb="704">
      <t>サイ</t>
    </rPh>
    <rPh sb="705" eb="706">
      <t>カ</t>
    </rPh>
    <rPh sb="707" eb="708">
      <t>イ</t>
    </rPh>
    <rPh sb="710" eb="711">
      <t>トモナ</t>
    </rPh>
    <rPh sb="712" eb="714">
      <t>リソク</t>
    </rPh>
    <rPh sb="715" eb="717">
      <t>シハラ</t>
    </rPh>
    <rPh sb="719" eb="721">
      <t>ゲンカ</t>
    </rPh>
    <rPh sb="721" eb="723">
      <t>ショウキャク</t>
    </rPh>
    <rPh sb="723" eb="724">
      <t>ヒ</t>
    </rPh>
    <rPh sb="725" eb="727">
      <t>ゾウカ</t>
    </rPh>
    <rPh sb="728" eb="729">
      <t>トモナ</t>
    </rPh>
    <rPh sb="731" eb="733">
      <t>ジョウショウ</t>
    </rPh>
    <rPh sb="738" eb="740">
      <t>ヨソウ</t>
    </rPh>
    <phoneticPr fontId="4"/>
  </si>
  <si>
    <t>当市の水道事業は、類似団体と比較すると現在のところは、概ね良好な状況にあるといえます。しかしながら、人口減少により給水収益の減少が進んでおり、経営状況は非常に厳しい状況に直面することが予想されています。その中で今後は巨大地震などの災害に備えた主要施設の耐震化や老朽化した施設及び管路の更新が喫緊の課題になっており、多額の費用が必要になります。そうしたことから、「新水道ビジョン」に基づき、計画的な施設の耐震化及び更新を実施し、災害に強い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企業債の利用、料金体系の見直しを検討し経営基盤の強化を進めていきます。</t>
    <rPh sb="71" eb="73">
      <t>ケイエイ</t>
    </rPh>
    <rPh sb="73" eb="75">
      <t>ジョウキョウ</t>
    </rPh>
    <rPh sb="76" eb="78">
      <t>ヒジョウ</t>
    </rPh>
    <rPh sb="79" eb="80">
      <t>キビ</t>
    </rPh>
    <rPh sb="82" eb="84">
      <t>ジョウキョウ</t>
    </rPh>
    <rPh sb="85" eb="87">
      <t>チョクメン</t>
    </rPh>
    <rPh sb="92" eb="94">
      <t>ヨソウ</t>
    </rPh>
    <rPh sb="103" eb="104">
      <t>ナカ</t>
    </rPh>
    <rPh sb="108" eb="110">
      <t>キョダイ</t>
    </rPh>
    <rPh sb="110" eb="112">
      <t>ジシン</t>
    </rPh>
    <rPh sb="115" eb="117">
      <t>サイガイ</t>
    </rPh>
    <rPh sb="118" eb="119">
      <t>ソナ</t>
    </rPh>
    <rPh sb="145" eb="147">
      <t>キッキン</t>
    </rPh>
    <rPh sb="148" eb="150">
      <t>カダイ</t>
    </rPh>
    <rPh sb="181" eb="182">
      <t>シン</t>
    </rPh>
    <rPh sb="182" eb="184">
      <t>スイドウ</t>
    </rPh>
    <rPh sb="213" eb="215">
      <t>サイガイ</t>
    </rPh>
    <rPh sb="216" eb="217">
      <t>ツヨ</t>
    </rPh>
    <rPh sb="218" eb="220">
      <t>アンテイ</t>
    </rPh>
    <rPh sb="222" eb="224">
      <t>スイドウ</t>
    </rPh>
    <rPh sb="224" eb="226">
      <t>シセツ</t>
    </rPh>
    <rPh sb="227" eb="229">
      <t>キバン</t>
    </rPh>
    <rPh sb="230" eb="232">
      <t>コウチク</t>
    </rPh>
    <rPh sb="254" eb="256">
      <t>ケイヒ</t>
    </rPh>
    <rPh sb="256" eb="258">
      <t>セツゲン</t>
    </rPh>
    <rPh sb="259" eb="260">
      <t>ツト</t>
    </rPh>
    <rPh sb="262" eb="264">
      <t>ケンナイ</t>
    </rPh>
    <rPh sb="266" eb="269">
      <t>ヒカクテキ</t>
    </rPh>
    <rPh sb="269" eb="271">
      <t>アンカ</t>
    </rPh>
    <rPh sb="272" eb="274">
      <t>スイドウ</t>
    </rPh>
    <rPh sb="274" eb="276">
      <t>リョウキン</t>
    </rPh>
    <rPh sb="277" eb="278">
      <t>ス</t>
    </rPh>
    <rPh sb="279" eb="280">
      <t>オ</t>
    </rPh>
    <rPh sb="288" eb="290">
      <t>キュウスイ</t>
    </rPh>
    <rPh sb="290" eb="292">
      <t>シュウエキ</t>
    </rPh>
    <rPh sb="293" eb="295">
      <t>ゲンショウ</t>
    </rPh>
    <rPh sb="299" eb="301">
      <t>ケイエイ</t>
    </rPh>
    <rPh sb="301" eb="303">
      <t>ジョウキョウ</t>
    </rPh>
    <rPh sb="304" eb="306">
      <t>アッカ</t>
    </rPh>
    <rPh sb="313" eb="315">
      <t>ヨソウ</t>
    </rPh>
    <rPh sb="338" eb="339">
      <t>トウ</t>
    </rPh>
    <rPh sb="363" eb="365">
      <t>キギョウ</t>
    </rPh>
    <rPh sb="365" eb="366">
      <t>サイ</t>
    </rPh>
    <rPh sb="367" eb="369">
      <t>リヨウ</t>
    </rPh>
    <rPh sb="375" eb="377">
      <t>ミナオ</t>
    </rPh>
    <rPh sb="379" eb="381">
      <t>ケントウ</t>
    </rPh>
    <rPh sb="382" eb="384">
      <t>ケイエイ</t>
    </rPh>
    <rPh sb="384" eb="386">
      <t>キバン</t>
    </rPh>
    <rPh sb="387" eb="389">
      <t>キョウカ</t>
    </rPh>
    <rPh sb="390" eb="3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</si>
</sst>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0.86</c:v>
                </c:pt>
                <c:pt idx="2">
                  <c:v>0.72</c:v>
                </c:pt>
                <c:pt idx="3">
                  <c:v>3.27</c:v>
                </c:pt>
                <c:pt idx="4">
                  <c:v>0.23</c:v>
                </c:pt>
              </c:numCache>
            </c:numRef>
          </c:val>
          <c:extLst xmlns:c16r2="http://schemas.microsoft.com/office/drawing/2015/06/chart">
            <c:ext xmlns:c16="http://schemas.microsoft.com/office/drawing/2014/chart" uri="{C3380CC4-5D6E-409C-BE32-E72D297353CC}">
              <c16:uniqueId val="{00000000-4E22-47BB-A24E-C181BFB803B7}"/>
            </c:ext>
          </c:extLst>
        </c:ser>
        <c:dLbls>
          <c:showLegendKey val="0"/>
          <c:showVal val="0"/>
          <c:showCatName val="0"/>
          <c:showSerName val="0"/>
          <c:showPercent val="0"/>
          <c:showBubbleSize val="0"/>
        </c:dLbls>
        <c:gapWidth val="150"/>
        <c:axId val="215670288"/>
        <c:axId val="21567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E22-47BB-A24E-C181BFB803B7}"/>
            </c:ext>
          </c:extLst>
        </c:ser>
        <c:dLbls>
          <c:showLegendKey val="0"/>
          <c:showVal val="0"/>
          <c:showCatName val="0"/>
          <c:showSerName val="0"/>
          <c:showPercent val="0"/>
          <c:showBubbleSize val="0"/>
        </c:dLbls>
        <c:marker val="1"/>
        <c:smooth val="0"/>
        <c:axId val="215670288"/>
        <c:axId val="215670680"/>
      </c:lineChart>
      <c:dateAx>
        <c:axId val="215670288"/>
        <c:scaling>
          <c:orientation val="minMax"/>
        </c:scaling>
        <c:delete val="1"/>
        <c:axPos val="b"/>
        <c:numFmt formatCode="ge" sourceLinked="1"/>
        <c:majorTickMark val="none"/>
        <c:minorTickMark val="none"/>
        <c:tickLblPos val="none"/>
        <c:crossAx val="215670680"/>
        <c:crosses val="autoZero"/>
        <c:auto val="1"/>
        <c:lblOffset val="100"/>
        <c:baseTimeUnit val="years"/>
      </c:dateAx>
      <c:valAx>
        <c:axId val="2156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72.42</c:v>
                </c:pt>
                <c:pt idx="1">
                  <c:v>72.2</c:v>
                </c:pt>
                <c:pt idx="2">
                  <c:v>69.849999999999994</c:v>
                </c:pt>
                <c:pt idx="3">
                  <c:v>69.77</c:v>
                </c:pt>
                <c:pt idx="4">
                  <c:v>68.22</c:v>
                </c:pt>
              </c:numCache>
            </c:numRef>
          </c:val>
          <c:extLst xmlns:c16r2="http://schemas.microsoft.com/office/drawing/2015/06/chart">
            <c:ext xmlns:c16="http://schemas.microsoft.com/office/drawing/2014/chart" uri="{C3380CC4-5D6E-409C-BE32-E72D297353CC}">
              <c16:uniqueId val="{00000000-0BFC-4DBC-B042-EAFAB317BFCF}"/>
            </c:ext>
          </c:extLst>
        </c:ser>
        <c:dLbls>
          <c:showLegendKey val="0"/>
          <c:showVal val="0"/>
          <c:showCatName val="0"/>
          <c:showSerName val="0"/>
          <c:showPercent val="0"/>
          <c:showBubbleSize val="0"/>
        </c:dLbls>
        <c:gapWidth val="150"/>
        <c:axId val="216270808"/>
        <c:axId val="21688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BFC-4DBC-B042-EAFAB317BFCF}"/>
            </c:ext>
          </c:extLst>
        </c:ser>
        <c:dLbls>
          <c:showLegendKey val="0"/>
          <c:showVal val="0"/>
          <c:showCatName val="0"/>
          <c:showSerName val="0"/>
          <c:showPercent val="0"/>
          <c:showBubbleSize val="0"/>
        </c:dLbls>
        <c:marker val="1"/>
        <c:smooth val="0"/>
        <c:axId val="216270808"/>
        <c:axId val="216882536"/>
      </c:lineChart>
      <c:dateAx>
        <c:axId val="216270808"/>
        <c:scaling>
          <c:orientation val="minMax"/>
        </c:scaling>
        <c:delete val="1"/>
        <c:axPos val="b"/>
        <c:numFmt formatCode="ge" sourceLinked="1"/>
        <c:majorTickMark val="none"/>
        <c:minorTickMark val="none"/>
        <c:tickLblPos val="none"/>
        <c:crossAx val="216882536"/>
        <c:crosses val="autoZero"/>
        <c:auto val="1"/>
        <c:lblOffset val="100"/>
        <c:baseTimeUnit val="years"/>
      </c:dateAx>
      <c:valAx>
        <c:axId val="21688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85.58</c:v>
                </c:pt>
                <c:pt idx="1">
                  <c:v>85.78</c:v>
                </c:pt>
                <c:pt idx="2">
                  <c:v>85.59</c:v>
                </c:pt>
                <c:pt idx="3">
                  <c:v>84.73</c:v>
                </c:pt>
                <c:pt idx="4">
                  <c:v>83.16</c:v>
                </c:pt>
              </c:numCache>
            </c:numRef>
          </c:val>
          <c:extLst xmlns:c16r2="http://schemas.microsoft.com/office/drawing/2015/06/chart">
            <c:ext xmlns:c16="http://schemas.microsoft.com/office/drawing/2014/chart" uri="{C3380CC4-5D6E-409C-BE32-E72D297353CC}">
              <c16:uniqueId val="{00000000-CC12-4014-8FBC-7B6258C38BE0}"/>
            </c:ext>
          </c:extLst>
        </c:ser>
        <c:dLbls>
          <c:showLegendKey val="0"/>
          <c:showVal val="0"/>
          <c:showCatName val="0"/>
          <c:showSerName val="0"/>
          <c:showPercent val="0"/>
          <c:showBubbleSize val="0"/>
        </c:dLbls>
        <c:gapWidth val="150"/>
        <c:axId val="216883712"/>
        <c:axId val="2168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CC12-4014-8FBC-7B6258C38BE0}"/>
            </c:ext>
          </c:extLst>
        </c:ser>
        <c:dLbls>
          <c:showLegendKey val="0"/>
          <c:showVal val="0"/>
          <c:showCatName val="0"/>
          <c:showSerName val="0"/>
          <c:showPercent val="0"/>
          <c:showBubbleSize val="0"/>
        </c:dLbls>
        <c:marker val="1"/>
        <c:smooth val="0"/>
        <c:axId val="216883712"/>
        <c:axId val="216884104"/>
      </c:lineChart>
      <c:dateAx>
        <c:axId val="216883712"/>
        <c:scaling>
          <c:orientation val="minMax"/>
        </c:scaling>
        <c:delete val="1"/>
        <c:axPos val="b"/>
        <c:numFmt formatCode="ge" sourceLinked="1"/>
        <c:majorTickMark val="none"/>
        <c:minorTickMark val="none"/>
        <c:tickLblPos val="none"/>
        <c:crossAx val="216884104"/>
        <c:crosses val="autoZero"/>
        <c:auto val="1"/>
        <c:lblOffset val="100"/>
        <c:baseTimeUnit val="years"/>
      </c:dateAx>
      <c:valAx>
        <c:axId val="21688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116.12</c:v>
                </c:pt>
                <c:pt idx="1">
                  <c:v>120.47</c:v>
                </c:pt>
                <c:pt idx="2">
                  <c:v>117.15</c:v>
                </c:pt>
                <c:pt idx="3">
                  <c:v>118.36</c:v>
                </c:pt>
                <c:pt idx="4">
                  <c:v>111.59</c:v>
                </c:pt>
              </c:numCache>
            </c:numRef>
          </c:val>
          <c:extLst xmlns:c16r2="http://schemas.microsoft.com/office/drawing/2015/06/chart">
            <c:ext xmlns:c16="http://schemas.microsoft.com/office/drawing/2014/chart" uri="{C3380CC4-5D6E-409C-BE32-E72D297353CC}">
              <c16:uniqueId val="{00000000-5E1C-4235-B619-63548E33120C}"/>
            </c:ext>
          </c:extLst>
        </c:ser>
        <c:dLbls>
          <c:showLegendKey val="0"/>
          <c:showVal val="0"/>
          <c:showCatName val="0"/>
          <c:showSerName val="0"/>
          <c:showPercent val="0"/>
          <c:showBubbleSize val="0"/>
        </c:dLbls>
        <c:gapWidth val="150"/>
        <c:axId val="215671856"/>
        <c:axId val="21567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E1C-4235-B619-63548E33120C}"/>
            </c:ext>
          </c:extLst>
        </c:ser>
        <c:dLbls>
          <c:showLegendKey val="0"/>
          <c:showVal val="0"/>
          <c:showCatName val="0"/>
          <c:showSerName val="0"/>
          <c:showPercent val="0"/>
          <c:showBubbleSize val="0"/>
        </c:dLbls>
        <c:marker val="1"/>
        <c:smooth val="0"/>
        <c:axId val="215671856"/>
        <c:axId val="215672248"/>
      </c:lineChart>
      <c:dateAx>
        <c:axId val="215671856"/>
        <c:scaling>
          <c:orientation val="minMax"/>
        </c:scaling>
        <c:delete val="1"/>
        <c:axPos val="b"/>
        <c:numFmt formatCode="ge" sourceLinked="1"/>
        <c:majorTickMark val="none"/>
        <c:minorTickMark val="none"/>
        <c:tickLblPos val="none"/>
        <c:crossAx val="215672248"/>
        <c:crosses val="autoZero"/>
        <c:auto val="1"/>
        <c:lblOffset val="100"/>
        <c:baseTimeUnit val="years"/>
      </c:dateAx>
      <c:valAx>
        <c:axId val="21567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7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37.64</c:v>
                </c:pt>
                <c:pt idx="1">
                  <c:v>39.89</c:v>
                </c:pt>
                <c:pt idx="2">
                  <c:v>40.69</c:v>
                </c:pt>
                <c:pt idx="3">
                  <c:v>42.65</c:v>
                </c:pt>
                <c:pt idx="4">
                  <c:v>44.87</c:v>
                </c:pt>
              </c:numCache>
            </c:numRef>
          </c:val>
          <c:extLst xmlns:c16r2="http://schemas.microsoft.com/office/drawing/2015/06/chart">
            <c:ext xmlns:c16="http://schemas.microsoft.com/office/drawing/2014/chart" uri="{C3380CC4-5D6E-409C-BE32-E72D297353CC}">
              <c16:uniqueId val="{00000000-9263-4053-8DE8-645749B44C5F}"/>
            </c:ext>
          </c:extLst>
        </c:ser>
        <c:dLbls>
          <c:showLegendKey val="0"/>
          <c:showVal val="0"/>
          <c:showCatName val="0"/>
          <c:showSerName val="0"/>
          <c:showPercent val="0"/>
          <c:showBubbleSize val="0"/>
        </c:dLbls>
        <c:gapWidth val="150"/>
        <c:axId val="215673424"/>
        <c:axId val="21624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263-4053-8DE8-645749B44C5F}"/>
            </c:ext>
          </c:extLst>
        </c:ser>
        <c:dLbls>
          <c:showLegendKey val="0"/>
          <c:showVal val="0"/>
          <c:showCatName val="0"/>
          <c:showSerName val="0"/>
          <c:showPercent val="0"/>
          <c:showBubbleSize val="0"/>
        </c:dLbls>
        <c:marker val="1"/>
        <c:smooth val="0"/>
        <c:axId val="215673424"/>
        <c:axId val="216247248"/>
      </c:lineChart>
      <c:dateAx>
        <c:axId val="215673424"/>
        <c:scaling>
          <c:orientation val="minMax"/>
        </c:scaling>
        <c:delete val="1"/>
        <c:axPos val="b"/>
        <c:numFmt formatCode="ge" sourceLinked="1"/>
        <c:majorTickMark val="none"/>
        <c:minorTickMark val="none"/>
        <c:tickLblPos val="none"/>
        <c:crossAx val="216247248"/>
        <c:crosses val="autoZero"/>
        <c:auto val="1"/>
        <c:lblOffset val="100"/>
        <c:baseTimeUnit val="years"/>
      </c:dateAx>
      <c:valAx>
        <c:axId val="21624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0.25</c:v>
                </c:pt>
                <c:pt idx="1">
                  <c:v>0</c:v>
                </c:pt>
                <c:pt idx="2">
                  <c:v>0</c:v>
                </c:pt>
                <c:pt idx="3" formatCode="#,##0.00;&quot;△&quot;#,##0.00;&quot;-&quot;">
                  <c:v>0.91</c:v>
                </c:pt>
                <c:pt idx="4" formatCode="#,##0.00;&quot;△&quot;#,##0.00;&quot;-&quot;">
                  <c:v>4.8099999999999996</c:v>
                </c:pt>
              </c:numCache>
            </c:numRef>
          </c:val>
          <c:extLst xmlns:c16r2="http://schemas.microsoft.com/office/drawing/2015/06/chart">
            <c:ext xmlns:c16="http://schemas.microsoft.com/office/drawing/2014/chart" uri="{C3380CC4-5D6E-409C-BE32-E72D297353CC}">
              <c16:uniqueId val="{00000000-58DB-48EE-801A-D2FD7F719F91}"/>
            </c:ext>
          </c:extLst>
        </c:ser>
        <c:dLbls>
          <c:showLegendKey val="0"/>
          <c:showVal val="0"/>
          <c:showCatName val="0"/>
          <c:showSerName val="0"/>
          <c:showPercent val="0"/>
          <c:showBubbleSize val="0"/>
        </c:dLbls>
        <c:gapWidth val="150"/>
        <c:axId val="216248424"/>
        <c:axId val="21624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8DB-48EE-801A-D2FD7F719F91}"/>
            </c:ext>
          </c:extLst>
        </c:ser>
        <c:dLbls>
          <c:showLegendKey val="0"/>
          <c:showVal val="0"/>
          <c:showCatName val="0"/>
          <c:showSerName val="0"/>
          <c:showPercent val="0"/>
          <c:showBubbleSize val="0"/>
        </c:dLbls>
        <c:marker val="1"/>
        <c:smooth val="0"/>
        <c:axId val="216248424"/>
        <c:axId val="216248816"/>
      </c:lineChart>
      <c:dateAx>
        <c:axId val="216248424"/>
        <c:scaling>
          <c:orientation val="minMax"/>
        </c:scaling>
        <c:delete val="1"/>
        <c:axPos val="b"/>
        <c:numFmt formatCode="ge" sourceLinked="1"/>
        <c:majorTickMark val="none"/>
        <c:minorTickMark val="none"/>
        <c:tickLblPos val="none"/>
        <c:crossAx val="216248816"/>
        <c:crosses val="autoZero"/>
        <c:auto val="1"/>
        <c:lblOffset val="100"/>
        <c:baseTimeUnit val="years"/>
      </c:dateAx>
      <c:valAx>
        <c:axId val="21624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4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6D-4405-9D60-FC3F1F577218}"/>
            </c:ext>
          </c:extLst>
        </c:ser>
        <c:dLbls>
          <c:showLegendKey val="0"/>
          <c:showVal val="0"/>
          <c:showCatName val="0"/>
          <c:showSerName val="0"/>
          <c:showPercent val="0"/>
          <c:showBubbleSize val="0"/>
        </c:dLbls>
        <c:gapWidth val="150"/>
        <c:axId val="216271592"/>
        <c:axId val="21627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A6D-4405-9D60-FC3F1F577218}"/>
            </c:ext>
          </c:extLst>
        </c:ser>
        <c:dLbls>
          <c:showLegendKey val="0"/>
          <c:showVal val="0"/>
          <c:showCatName val="0"/>
          <c:showSerName val="0"/>
          <c:showPercent val="0"/>
          <c:showBubbleSize val="0"/>
        </c:dLbls>
        <c:marker val="1"/>
        <c:smooth val="0"/>
        <c:axId val="216271592"/>
        <c:axId val="216271984"/>
      </c:lineChart>
      <c:dateAx>
        <c:axId val="216271592"/>
        <c:scaling>
          <c:orientation val="minMax"/>
        </c:scaling>
        <c:delete val="1"/>
        <c:axPos val="b"/>
        <c:numFmt formatCode="ge" sourceLinked="1"/>
        <c:majorTickMark val="none"/>
        <c:minorTickMark val="none"/>
        <c:tickLblPos val="none"/>
        <c:crossAx val="216271984"/>
        <c:crosses val="autoZero"/>
        <c:auto val="1"/>
        <c:lblOffset val="100"/>
        <c:baseTimeUnit val="years"/>
      </c:dateAx>
      <c:valAx>
        <c:axId val="21627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27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628.11</c:v>
                </c:pt>
                <c:pt idx="1">
                  <c:v>972.79</c:v>
                </c:pt>
                <c:pt idx="2">
                  <c:v>1033.6400000000001</c:v>
                </c:pt>
                <c:pt idx="3">
                  <c:v>858.87</c:v>
                </c:pt>
                <c:pt idx="4">
                  <c:v>1137.3699999999999</c:v>
                </c:pt>
              </c:numCache>
            </c:numRef>
          </c:val>
          <c:extLst xmlns:c16r2="http://schemas.microsoft.com/office/drawing/2015/06/chart">
            <c:ext xmlns:c16="http://schemas.microsoft.com/office/drawing/2014/chart" uri="{C3380CC4-5D6E-409C-BE32-E72D297353CC}">
              <c16:uniqueId val="{00000000-3182-410C-9769-A420127B3F20}"/>
            </c:ext>
          </c:extLst>
        </c:ser>
        <c:dLbls>
          <c:showLegendKey val="0"/>
          <c:showVal val="0"/>
          <c:showCatName val="0"/>
          <c:showSerName val="0"/>
          <c:showPercent val="0"/>
          <c:showBubbleSize val="0"/>
        </c:dLbls>
        <c:gapWidth val="150"/>
        <c:axId val="216273160"/>
        <c:axId val="21627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182-410C-9769-A420127B3F20}"/>
            </c:ext>
          </c:extLst>
        </c:ser>
        <c:dLbls>
          <c:showLegendKey val="0"/>
          <c:showVal val="0"/>
          <c:showCatName val="0"/>
          <c:showSerName val="0"/>
          <c:showPercent val="0"/>
          <c:showBubbleSize val="0"/>
        </c:dLbls>
        <c:marker val="1"/>
        <c:smooth val="0"/>
        <c:axId val="216273160"/>
        <c:axId val="216273552"/>
      </c:lineChart>
      <c:dateAx>
        <c:axId val="216273160"/>
        <c:scaling>
          <c:orientation val="minMax"/>
        </c:scaling>
        <c:delete val="1"/>
        <c:axPos val="b"/>
        <c:numFmt formatCode="ge" sourceLinked="1"/>
        <c:majorTickMark val="none"/>
        <c:minorTickMark val="none"/>
        <c:tickLblPos val="none"/>
        <c:crossAx val="216273552"/>
        <c:crosses val="autoZero"/>
        <c:auto val="1"/>
        <c:lblOffset val="100"/>
        <c:baseTimeUnit val="years"/>
      </c:dateAx>
      <c:valAx>
        <c:axId val="21627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2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226.06</c:v>
                </c:pt>
                <c:pt idx="1">
                  <c:v>210.88</c:v>
                </c:pt>
                <c:pt idx="2">
                  <c:v>217.92</c:v>
                </c:pt>
                <c:pt idx="3">
                  <c:v>201.97</c:v>
                </c:pt>
                <c:pt idx="4">
                  <c:v>189.37</c:v>
                </c:pt>
              </c:numCache>
            </c:numRef>
          </c:val>
          <c:extLst xmlns:c16r2="http://schemas.microsoft.com/office/drawing/2015/06/chart">
            <c:ext xmlns:c16="http://schemas.microsoft.com/office/drawing/2014/chart" uri="{C3380CC4-5D6E-409C-BE32-E72D297353CC}">
              <c16:uniqueId val="{00000000-390F-41EE-8BA5-037B2D8408CC}"/>
            </c:ext>
          </c:extLst>
        </c:ser>
        <c:dLbls>
          <c:showLegendKey val="0"/>
          <c:showVal val="0"/>
          <c:showCatName val="0"/>
          <c:showSerName val="0"/>
          <c:showPercent val="0"/>
          <c:showBubbleSize val="0"/>
        </c:dLbls>
        <c:gapWidth val="150"/>
        <c:axId val="216801128"/>
        <c:axId val="21680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390F-41EE-8BA5-037B2D8408CC}"/>
            </c:ext>
          </c:extLst>
        </c:ser>
        <c:dLbls>
          <c:showLegendKey val="0"/>
          <c:showVal val="0"/>
          <c:showCatName val="0"/>
          <c:showSerName val="0"/>
          <c:showPercent val="0"/>
          <c:showBubbleSize val="0"/>
        </c:dLbls>
        <c:marker val="1"/>
        <c:smooth val="0"/>
        <c:axId val="216801128"/>
        <c:axId val="216801520"/>
      </c:lineChart>
      <c:dateAx>
        <c:axId val="216801128"/>
        <c:scaling>
          <c:orientation val="minMax"/>
        </c:scaling>
        <c:delete val="1"/>
        <c:axPos val="b"/>
        <c:numFmt formatCode="ge" sourceLinked="1"/>
        <c:majorTickMark val="none"/>
        <c:minorTickMark val="none"/>
        <c:tickLblPos val="none"/>
        <c:crossAx val="216801520"/>
        <c:crosses val="autoZero"/>
        <c:auto val="1"/>
        <c:lblOffset val="100"/>
        <c:baseTimeUnit val="years"/>
      </c:dateAx>
      <c:valAx>
        <c:axId val="21680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80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113.61</c:v>
                </c:pt>
                <c:pt idx="1">
                  <c:v>118.61</c:v>
                </c:pt>
                <c:pt idx="2">
                  <c:v>114.58</c:v>
                </c:pt>
                <c:pt idx="3">
                  <c:v>113.26</c:v>
                </c:pt>
                <c:pt idx="4">
                  <c:v>110.17</c:v>
                </c:pt>
              </c:numCache>
            </c:numRef>
          </c:val>
          <c:extLst xmlns:c16r2="http://schemas.microsoft.com/office/drawing/2015/06/chart">
            <c:ext xmlns:c16="http://schemas.microsoft.com/office/drawing/2014/chart" uri="{C3380CC4-5D6E-409C-BE32-E72D297353CC}">
              <c16:uniqueId val="{00000000-7B3B-4B9B-8C70-B410444B322B}"/>
            </c:ext>
          </c:extLst>
        </c:ser>
        <c:dLbls>
          <c:showLegendKey val="0"/>
          <c:showVal val="0"/>
          <c:showCatName val="0"/>
          <c:showSerName val="0"/>
          <c:showPercent val="0"/>
          <c:showBubbleSize val="0"/>
        </c:dLbls>
        <c:gapWidth val="150"/>
        <c:axId val="216271200"/>
        <c:axId val="21680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B3B-4B9B-8C70-B410444B322B}"/>
            </c:ext>
          </c:extLst>
        </c:ser>
        <c:dLbls>
          <c:showLegendKey val="0"/>
          <c:showVal val="0"/>
          <c:showCatName val="0"/>
          <c:showSerName val="0"/>
          <c:showPercent val="0"/>
          <c:showBubbleSize val="0"/>
        </c:dLbls>
        <c:marker val="1"/>
        <c:smooth val="0"/>
        <c:axId val="216271200"/>
        <c:axId val="216802696"/>
      </c:lineChart>
      <c:dateAx>
        <c:axId val="216271200"/>
        <c:scaling>
          <c:orientation val="minMax"/>
        </c:scaling>
        <c:delete val="1"/>
        <c:axPos val="b"/>
        <c:numFmt formatCode="ge" sourceLinked="1"/>
        <c:majorTickMark val="none"/>
        <c:minorTickMark val="none"/>
        <c:tickLblPos val="none"/>
        <c:crossAx val="216802696"/>
        <c:crosses val="autoZero"/>
        <c:auto val="1"/>
        <c:lblOffset val="100"/>
        <c:baseTimeUnit val="years"/>
      </c:dateAx>
      <c:valAx>
        <c:axId val="2168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130.9</c:v>
                </c:pt>
                <c:pt idx="1">
                  <c:v>124.78</c:v>
                </c:pt>
                <c:pt idx="2">
                  <c:v>129.87</c:v>
                </c:pt>
                <c:pt idx="3">
                  <c:v>131.33000000000001</c:v>
                </c:pt>
                <c:pt idx="4">
                  <c:v>135.34</c:v>
                </c:pt>
              </c:numCache>
            </c:numRef>
          </c:val>
          <c:extLst xmlns:c16r2="http://schemas.microsoft.com/office/drawing/2015/06/chart">
            <c:ext xmlns:c16="http://schemas.microsoft.com/office/drawing/2014/chart" uri="{C3380CC4-5D6E-409C-BE32-E72D297353CC}">
              <c16:uniqueId val="{00000000-5CD4-4514-82D9-6A63890FBFE2}"/>
            </c:ext>
          </c:extLst>
        </c:ser>
        <c:dLbls>
          <c:showLegendKey val="0"/>
          <c:showVal val="0"/>
          <c:showCatName val="0"/>
          <c:showSerName val="0"/>
          <c:showPercent val="0"/>
          <c:showBubbleSize val="0"/>
        </c:dLbls>
        <c:gapWidth val="150"/>
        <c:axId val="216803872"/>
        <c:axId val="2168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CD4-4514-82D9-6A63890FBFE2}"/>
            </c:ext>
          </c:extLst>
        </c:ser>
        <c:dLbls>
          <c:showLegendKey val="0"/>
          <c:showVal val="0"/>
          <c:showCatName val="0"/>
          <c:showSerName val="0"/>
          <c:showPercent val="0"/>
          <c:showBubbleSize val="0"/>
        </c:dLbls>
        <c:marker val="1"/>
        <c:smooth val="0"/>
        <c:axId val="216803872"/>
        <c:axId val="216804264"/>
      </c:lineChart>
      <c:dateAx>
        <c:axId val="216803872"/>
        <c:scaling>
          <c:orientation val="minMax"/>
        </c:scaling>
        <c:delete val="1"/>
        <c:axPos val="b"/>
        <c:numFmt formatCode="ge" sourceLinked="1"/>
        <c:majorTickMark val="none"/>
        <c:minorTickMark val="none"/>
        <c:tickLblPos val="none"/>
        <c:crossAx val="216804264"/>
        <c:crosses val="autoZero"/>
        <c:auto val="1"/>
        <c:lblOffset val="100"/>
        <c:baseTimeUnit val="years"/>
      </c:dateAx>
      <c:valAx>
        <c:axId val="2168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津久見市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18090</v>
      </c>
      <c r="AM8" s="59"/>
      <c r="AN8" s="59"/>
      <c r="AO8" s="59"/>
      <c r="AP8" s="59"/>
      <c r="AQ8" s="59"/>
      <c r="AR8" s="59"/>
      <c r="AS8" s="59"/>
      <c r="AT8" s="50">
        <f>データ!$S$6</f>
        <v>79.48</v>
      </c>
      <c r="AU8" s="51"/>
      <c r="AV8" s="51"/>
      <c r="AW8" s="51"/>
      <c r="AX8" s="51"/>
      <c r="AY8" s="51"/>
      <c r="AZ8" s="51"/>
      <c r="BA8" s="51"/>
      <c r="BB8" s="52">
        <f>データ!$T$6</f>
        <v>227.6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85.48</v>
      </c>
      <c r="J10" s="51"/>
      <c r="K10" s="51"/>
      <c r="L10" s="51"/>
      <c r="M10" s="51"/>
      <c r="N10" s="51"/>
      <c r="O10" s="62"/>
      <c r="P10" s="52">
        <f>データ!$P$6</f>
        <v>91.78</v>
      </c>
      <c r="Q10" s="52"/>
      <c r="R10" s="52"/>
      <c r="S10" s="52"/>
      <c r="T10" s="52"/>
      <c r="U10" s="52"/>
      <c r="V10" s="52"/>
      <c r="W10" s="59">
        <f>データ!$Q$6</f>
        <v>2650</v>
      </c>
      <c r="X10" s="59"/>
      <c r="Y10" s="59"/>
      <c r="Z10" s="59"/>
      <c r="AA10" s="59"/>
      <c r="AB10" s="59"/>
      <c r="AC10" s="59"/>
      <c r="AD10" s="2"/>
      <c r="AE10" s="2"/>
      <c r="AF10" s="2"/>
      <c r="AG10" s="2"/>
      <c r="AH10" s="4"/>
      <c r="AI10" s="4"/>
      <c r="AJ10" s="4"/>
      <c r="AK10" s="4"/>
      <c r="AL10" s="59">
        <f>データ!$U$6</f>
        <v>16480</v>
      </c>
      <c r="AM10" s="59"/>
      <c r="AN10" s="59"/>
      <c r="AO10" s="59"/>
      <c r="AP10" s="59"/>
      <c r="AQ10" s="59"/>
      <c r="AR10" s="59"/>
      <c r="AS10" s="59"/>
      <c r="AT10" s="50">
        <f>データ!$V$6</f>
        <v>12.76</v>
      </c>
      <c r="AU10" s="51"/>
      <c r="AV10" s="51"/>
      <c r="AW10" s="51"/>
      <c r="AX10" s="51"/>
      <c r="AY10" s="51"/>
      <c r="AZ10" s="51"/>
      <c r="BA10" s="51"/>
      <c r="BB10" s="52">
        <f>データ!$W$6</f>
        <v>1291.54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118</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AyyyqZmwiN4ym5LsJVY7siNQBfFOK2mUFFYbvY0a5J5fLjO7OZcHt9XJb5fTTDpfYajvHWM7mQNO57wGusHaw==" saltValue="mARyo++LFT9wVrOhlRow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442071</v>
      </c>
      <c r="D6" s="33">
        <f t="shared" si="3"/>
        <v>46</v>
      </c>
      <c r="E6" s="33">
        <f t="shared" si="3"/>
        <v>1</v>
      </c>
      <c r="F6" s="33">
        <f t="shared" si="3"/>
        <v>0</v>
      </c>
      <c r="G6" s="33">
        <f t="shared" si="3"/>
        <v>1</v>
      </c>
      <c r="H6" s="33" t="str">
        <f t="shared" si="3"/>
        <v>大分県　津久見市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85.48</v>
      </c>
      <c r="P6" s="34">
        <f t="shared" si="3"/>
        <v>91.78</v>
      </c>
      <c r="Q6" s="34">
        <f t="shared" si="3"/>
        <v>2650</v>
      </c>
      <c r="R6" s="34">
        <f t="shared" si="3"/>
        <v>18090</v>
      </c>
      <c r="S6" s="34">
        <f t="shared" si="3"/>
        <v>79.48</v>
      </c>
      <c r="T6" s="34">
        <f t="shared" si="3"/>
        <v>227.6</v>
      </c>
      <c r="U6" s="34">
        <f t="shared" si="3"/>
        <v>16480</v>
      </c>
      <c r="V6" s="34">
        <f t="shared" si="3"/>
        <v>12.76</v>
      </c>
      <c r="W6" s="34">
        <f t="shared" si="3"/>
        <v>1291.54</v>
      </c>
      <c r="X6" s="35">
        <f>IF(X7="",NA(),X7)</f>
        <v>116.12</v>
      </c>
      <c r="Y6" s="35">
        <f t="shared" ref="Y6:AG6" si="4">IF(Y7="",NA(),Y7)</f>
        <v>120.47</v>
      </c>
      <c r="Z6" s="35">
        <f t="shared" si="4"/>
        <v>117.15</v>
      </c>
      <c r="AA6" s="35">
        <f t="shared" si="4"/>
        <v>118.36</v>
      </c>
      <c r="AB6" s="35">
        <f t="shared" si="4"/>
        <v>111.59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628.11</v>
      </c>
      <c r="AU6" s="35">
        <f t="shared" ref="AU6:BC6" si="6">IF(AU7="",NA(),AU7)</f>
        <v>972.79</v>
      </c>
      <c r="AV6" s="35">
        <f t="shared" si="6"/>
        <v>1033.6400000000001</v>
      </c>
      <c r="AW6" s="35">
        <f t="shared" si="6"/>
        <v>858.87</v>
      </c>
      <c r="AX6" s="35">
        <f t="shared" si="6"/>
        <v>1137.3699999999999</v>
      </c>
      <c r="AY6" s="35">
        <f t="shared" si="6"/>
        <v>963.24</v>
      </c>
      <c r="AZ6" s="35">
        <f t="shared" si="6"/>
        <v>381.53</v>
      </c>
      <c r="BA6" s="35">
        <f t="shared" si="6"/>
        <v>391.54</v>
      </c>
      <c r="BB6" s="35">
        <f t="shared" si="6"/>
        <v>384.34</v>
      </c>
      <c r="BC6" s="35">
        <f t="shared" si="6"/>
        <v>359.47</v>
      </c>
      <c r="BD6" s="34" t="str">
        <f>IF(BD7="","",IF(BD7="-","【-】","【"&amp;SUBSTITUTE(TEXT(BD7,"#,##0.00"),"-","△")&amp;"】"))</f>
        <v>【264.34】</v>
      </c>
      <c r="BE6" s="35">
        <f>IF(BE7="",NA(),BE7)</f>
        <v>226.06</v>
      </c>
      <c r="BF6" s="35">
        <f t="shared" ref="BF6:BN6" si="7">IF(BF7="",NA(),BF7)</f>
        <v>210.88</v>
      </c>
      <c r="BG6" s="35">
        <f t="shared" si="7"/>
        <v>217.92</v>
      </c>
      <c r="BH6" s="35">
        <f t="shared" si="7"/>
        <v>201.97</v>
      </c>
      <c r="BI6" s="35">
        <f t="shared" si="7"/>
        <v>189.37</v>
      </c>
      <c r="BJ6" s="35">
        <f t="shared" si="7"/>
        <v>400.38</v>
      </c>
      <c r="BK6" s="35">
        <f t="shared" si="7"/>
        <v>393.27</v>
      </c>
      <c r="BL6" s="35">
        <f t="shared" si="7"/>
        <v>386.97</v>
      </c>
      <c r="BM6" s="35">
        <f t="shared" si="7"/>
        <v>380.58</v>
      </c>
      <c r="BN6" s="35">
        <f t="shared" si="7"/>
        <v>401.79</v>
      </c>
      <c r="BO6" s="34" t="str">
        <f>IF(BO7="","",IF(BO7="-","【-】","【"&amp;SUBSTITUTE(TEXT(BO7,"#,##0.00"),"-","△")&amp;"】"))</f>
        <v>【274.27】</v>
      </c>
      <c r="BP6" s="35">
        <f>IF(BP7="",NA(),BP7)</f>
        <v>113.61</v>
      </c>
      <c r="BQ6" s="35">
        <f t="shared" ref="BQ6:BY6" si="8">IF(BQ7="",NA(),BQ7)</f>
        <v>118.61</v>
      </c>
      <c r="BR6" s="35">
        <f t="shared" si="8"/>
        <v>114.58</v>
      </c>
      <c r="BS6" s="35">
        <f t="shared" si="8"/>
        <v>113.26</v>
      </c>
      <c r="BT6" s="35">
        <f t="shared" si="8"/>
        <v>110.17</v>
      </c>
      <c r="BU6" s="35">
        <f t="shared" si="8"/>
        <v>96.56</v>
      </c>
      <c r="BV6" s="35">
        <f t="shared" si="8"/>
        <v>100.47</v>
      </c>
      <c r="BW6" s="35">
        <f t="shared" si="8"/>
        <v>101.72</v>
      </c>
      <c r="BX6" s="35">
        <f t="shared" si="8"/>
        <v>102.38</v>
      </c>
      <c r="BY6" s="35">
        <f t="shared" si="8"/>
        <v>100.12</v>
      </c>
      <c r="BZ6" s="34" t="str">
        <f>IF(BZ7="","",IF(BZ7="-","【-】","【"&amp;SUBSTITUTE(TEXT(BZ7,"#,##0.00"),"-","△")&amp;"】"))</f>
        <v>【104.36】</v>
      </c>
      <c r="CA6" s="35">
        <f>IF(CA7="",NA(),CA7)</f>
        <v>130.9</v>
      </c>
      <c r="CB6" s="35">
        <f t="shared" ref="CB6:CJ6" si="9">IF(CB7="",NA(),CB7)</f>
        <v>124.78</v>
      </c>
      <c r="CC6" s="35">
        <f t="shared" si="9"/>
        <v>129.87</v>
      </c>
      <c r="CD6" s="35">
        <f t="shared" si="9"/>
        <v>131.33000000000001</v>
      </c>
      <c r="CE6" s="35">
        <f t="shared" si="9"/>
        <v>135.34</v>
      </c>
      <c r="CF6" s="35">
        <f t="shared" si="9"/>
        <v>177.14</v>
      </c>
      <c r="CG6" s="35">
        <f t="shared" si="9"/>
        <v>169.82</v>
      </c>
      <c r="CH6" s="35">
        <f t="shared" si="9"/>
        <v>168.2</v>
      </c>
      <c r="CI6" s="35">
        <f t="shared" si="9"/>
        <v>168.67</v>
      </c>
      <c r="CJ6" s="35">
        <f t="shared" si="9"/>
        <v>174.97</v>
      </c>
      <c r="CK6" s="34" t="str">
        <f>IF(CK7="","",IF(CK7="-","【-】","【"&amp;SUBSTITUTE(TEXT(CK7,"#,##0.00"),"-","△")&amp;"】"))</f>
        <v>【165.71】</v>
      </c>
      <c r="CL6" s="35">
        <f>IF(CL7="",NA(),CL7)</f>
        <v>72.42</v>
      </c>
      <c r="CM6" s="35">
        <f t="shared" ref="CM6:CU6" si="10">IF(CM7="",NA(),CM7)</f>
        <v>72.2</v>
      </c>
      <c r="CN6" s="35">
        <f t="shared" si="10"/>
        <v>69.849999999999994</v>
      </c>
      <c r="CO6" s="35">
        <f t="shared" si="10"/>
        <v>69.77</v>
      </c>
      <c r="CP6" s="35">
        <f t="shared" si="10"/>
        <v>68.22</v>
      </c>
      <c r="CQ6" s="35">
        <f t="shared" si="10"/>
        <v>55.64</v>
      </c>
      <c r="CR6" s="35">
        <f t="shared" si="10"/>
        <v>55.13</v>
      </c>
      <c r="CS6" s="35">
        <f t="shared" si="10"/>
        <v>54.77</v>
      </c>
      <c r="CT6" s="35">
        <f t="shared" si="10"/>
        <v>54.92</v>
      </c>
      <c r="CU6" s="35">
        <f t="shared" si="10"/>
        <v>55.63</v>
      </c>
      <c r="CV6" s="34" t="str">
        <f>IF(CV7="","",IF(CV7="-","【-】","【"&amp;SUBSTITUTE(TEXT(CV7,"#,##0.00"),"-","△")&amp;"】"))</f>
        <v>【60.41】</v>
      </c>
      <c r="CW6" s="35">
        <f>IF(CW7="",NA(),CW7)</f>
        <v>85.58</v>
      </c>
      <c r="CX6" s="35">
        <f t="shared" ref="CX6:DF6" si="11">IF(CX7="",NA(),CX7)</f>
        <v>85.78</v>
      </c>
      <c r="CY6" s="35">
        <f t="shared" si="11"/>
        <v>85.59</v>
      </c>
      <c r="CZ6" s="35">
        <f t="shared" si="11"/>
        <v>84.73</v>
      </c>
      <c r="DA6" s="35">
        <f t="shared" si="11"/>
        <v>83.16</v>
      </c>
      <c r="DB6" s="35">
        <f t="shared" si="11"/>
        <v>83.09</v>
      </c>
      <c r="DC6" s="35">
        <f t="shared" si="11"/>
        <v>83</v>
      </c>
      <c r="DD6" s="35">
        <f t="shared" si="11"/>
        <v>82.89</v>
      </c>
      <c r="DE6" s="35">
        <f t="shared" si="11"/>
        <v>82.66</v>
      </c>
      <c r="DF6" s="35">
        <f t="shared" si="11"/>
        <v>82.04</v>
      </c>
      <c r="DG6" s="34" t="str">
        <f>IF(DG7="","",IF(DG7="-","【-】","【"&amp;SUBSTITUTE(TEXT(DG7,"#,##0.00"),"-","△")&amp;"】"))</f>
        <v>【89.93】</v>
      </c>
      <c r="DH6" s="35">
        <f>IF(DH7="",NA(),DH7)</f>
        <v>37.64</v>
      </c>
      <c r="DI6" s="35">
        <f t="shared" ref="DI6:DQ6" si="12">IF(DI7="",NA(),DI7)</f>
        <v>39.89</v>
      </c>
      <c r="DJ6" s="35">
        <f t="shared" si="12"/>
        <v>40.69</v>
      </c>
      <c r="DK6" s="35">
        <f t="shared" si="12"/>
        <v>42.65</v>
      </c>
      <c r="DL6" s="35">
        <f t="shared" si="12"/>
        <v>44.87</v>
      </c>
      <c r="DM6" s="35">
        <f t="shared" si="12"/>
        <v>39.06</v>
      </c>
      <c r="DN6" s="35">
        <f t="shared" si="12"/>
        <v>46.66</v>
      </c>
      <c r="DO6" s="35">
        <f t="shared" si="12"/>
        <v>47.46</v>
      </c>
      <c r="DP6" s="35">
        <f t="shared" si="12"/>
        <v>48.49</v>
      </c>
      <c r="DQ6" s="35">
        <f t="shared" si="12"/>
        <v>48.05</v>
      </c>
      <c r="DR6" s="34" t="str">
        <f>IF(DR7="","",IF(DR7="-","【-】","【"&amp;SUBSTITUTE(TEXT(DR7,"#,##0.00"),"-","△")&amp;"】"))</f>
        <v>【48.12】</v>
      </c>
      <c r="DS6" s="35">
        <f>IF(DS7="",NA(),DS7)</f>
        <v>0.25</v>
      </c>
      <c r="DT6" s="34">
        <f t="shared" ref="DT6:EB6" si="13">IF(DT7="",NA(),DT7)</f>
        <v>0</v>
      </c>
      <c r="DU6" s="34">
        <f t="shared" si="13"/>
        <v>0</v>
      </c>
      <c r="DV6" s="35">
        <f t="shared" si="13"/>
        <v>0.91</v>
      </c>
      <c r="DW6" s="35">
        <f t="shared" si="13"/>
        <v>4.8099999999999996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0.57999999999999996</v>
      </c>
      <c r="EE6" s="35">
        <f t="shared" ref="EE6:EM6" si="14">IF(EE7="",NA(),EE7)</f>
        <v>0.86</v>
      </c>
      <c r="EF6" s="35">
        <f t="shared" si="14"/>
        <v>0.72</v>
      </c>
      <c r="EG6" s="35">
        <f t="shared" si="14"/>
        <v>3.27</v>
      </c>
      <c r="EH6" s="35">
        <f t="shared" si="14"/>
        <v>0.23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442071</v>
      </c>
      <c r="D7" s="37">
        <v>46</v>
      </c>
      <c r="E7" s="37">
        <v>1</v>
      </c>
      <c r="F7" s="37">
        <v>0</v>
      </c>
      <c r="G7" s="37">
        <v>1</v>
      </c>
      <c r="H7" s="37" t="s">
        <v>105</v>
      </c>
      <c r="I7" s="37" t="s">
        <v>106</v>
      </c>
      <c r="J7" s="37" t="s">
        <v>107</v>
      </c>
      <c r="K7" s="37" t="s">
        <v>108</v>
      </c>
      <c r="L7" s="37" t="s">
        <v>109</v>
      </c>
      <c r="M7" s="37" t="s">
        <v>110</v>
      </c>
      <c r="N7" s="38" t="s">
        <v>111</v>
      </c>
      <c r="O7" s="38">
        <v>85.48</v>
      </c>
      <c r="P7" s="38">
        <v>91.78</v>
      </c>
      <c r="Q7" s="38">
        <v>2650</v>
      </c>
      <c r="R7" s="38">
        <v>18090</v>
      </c>
      <c r="S7" s="38">
        <v>79.48</v>
      </c>
      <c r="T7" s="38">
        <v>227.6</v>
      </c>
      <c r="U7" s="38">
        <v>16480</v>
      </c>
      <c r="V7" s="38">
        <v>12.76</v>
      </c>
      <c r="W7" s="38">
        <v>1291.54</v>
      </c>
      <c r="X7" s="38">
        <v>116.12</v>
      </c>
      <c r="Y7" s="38">
        <v>120.47</v>
      </c>
      <c r="Z7" s="38">
        <v>117.15</v>
      </c>
      <c r="AA7" s="38">
        <v>118.36</v>
      </c>
      <c r="AB7" s="38">
        <v>111.59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628.11</v>
      </c>
      <c r="AU7" s="38">
        <v>972.79</v>
      </c>
      <c r="AV7" s="38">
        <v>1033.6400000000001</v>
      </c>
      <c r="AW7" s="38">
        <v>858.87</v>
      </c>
      <c r="AX7" s="38">
        <v>1137.3699999999999</v>
      </c>
      <c r="AY7" s="38">
        <v>963.24</v>
      </c>
      <c r="AZ7" s="38">
        <v>381.53</v>
      </c>
      <c r="BA7" s="38">
        <v>391.54</v>
      </c>
      <c r="BB7" s="38">
        <v>384.34</v>
      </c>
      <c r="BC7" s="38">
        <v>359.47</v>
      </c>
      <c r="BD7" s="38">
        <v>264.33999999999997</v>
      </c>
      <c r="BE7" s="38">
        <v>226.06</v>
      </c>
      <c r="BF7" s="38">
        <v>210.88</v>
      </c>
      <c r="BG7" s="38">
        <v>217.92</v>
      </c>
      <c r="BH7" s="38">
        <v>201.97</v>
      </c>
      <c r="BI7" s="38">
        <v>189.37</v>
      </c>
      <c r="BJ7" s="38">
        <v>400.38</v>
      </c>
      <c r="BK7" s="38">
        <v>393.27</v>
      </c>
      <c r="BL7" s="38">
        <v>386.97</v>
      </c>
      <c r="BM7" s="38">
        <v>380.58</v>
      </c>
      <c r="BN7" s="38">
        <v>401.79</v>
      </c>
      <c r="BO7" s="38">
        <v>274.27</v>
      </c>
      <c r="BP7" s="38">
        <v>113.61</v>
      </c>
      <c r="BQ7" s="38">
        <v>118.61</v>
      </c>
      <c r="BR7" s="38">
        <v>114.58</v>
      </c>
      <c r="BS7" s="38">
        <v>113.26</v>
      </c>
      <c r="BT7" s="38">
        <v>110.17</v>
      </c>
      <c r="BU7" s="38">
        <v>96.56</v>
      </c>
      <c r="BV7" s="38">
        <v>100.47</v>
      </c>
      <c r="BW7" s="38">
        <v>101.72</v>
      </c>
      <c r="BX7" s="38">
        <v>102.38</v>
      </c>
      <c r="BY7" s="38">
        <v>100.12</v>
      </c>
      <c r="BZ7" s="38">
        <v>104.36</v>
      </c>
      <c r="CA7" s="38">
        <v>130.9</v>
      </c>
      <c r="CB7" s="38">
        <v>124.78</v>
      </c>
      <c r="CC7" s="38">
        <v>129.87</v>
      </c>
      <c r="CD7" s="38">
        <v>131.33000000000001</v>
      </c>
      <c r="CE7" s="38">
        <v>135.34</v>
      </c>
      <c r="CF7" s="38">
        <v>177.14</v>
      </c>
      <c r="CG7" s="38">
        <v>169.82</v>
      </c>
      <c r="CH7" s="38">
        <v>168.2</v>
      </c>
      <c r="CI7" s="38">
        <v>168.67</v>
      </c>
      <c r="CJ7" s="38">
        <v>174.97</v>
      </c>
      <c r="CK7" s="38">
        <v>165.71</v>
      </c>
      <c r="CL7" s="38">
        <v>72.42</v>
      </c>
      <c r="CM7" s="38">
        <v>72.2</v>
      </c>
      <c r="CN7" s="38">
        <v>69.849999999999994</v>
      </c>
      <c r="CO7" s="38">
        <v>69.77</v>
      </c>
      <c r="CP7" s="38">
        <v>68.22</v>
      </c>
      <c r="CQ7" s="38">
        <v>55.64</v>
      </c>
      <c r="CR7" s="38">
        <v>55.13</v>
      </c>
      <c r="CS7" s="38">
        <v>54.77</v>
      </c>
      <c r="CT7" s="38">
        <v>54.92</v>
      </c>
      <c r="CU7" s="38">
        <v>55.63</v>
      </c>
      <c r="CV7" s="38">
        <v>60.41</v>
      </c>
      <c r="CW7" s="38">
        <v>85.58</v>
      </c>
      <c r="CX7" s="38">
        <v>85.78</v>
      </c>
      <c r="CY7" s="38">
        <v>85.59</v>
      </c>
      <c r="CZ7" s="38">
        <v>84.73</v>
      </c>
      <c r="DA7" s="38">
        <v>83.16</v>
      </c>
      <c r="DB7" s="38">
        <v>83.09</v>
      </c>
      <c r="DC7" s="38">
        <v>83</v>
      </c>
      <c r="DD7" s="38">
        <v>82.89</v>
      </c>
      <c r="DE7" s="38">
        <v>82.66</v>
      </c>
      <c r="DF7" s="38">
        <v>82.04</v>
      </c>
      <c r="DG7" s="38">
        <v>89.93</v>
      </c>
      <c r="DH7" s="38">
        <v>37.64</v>
      </c>
      <c r="DI7" s="38">
        <v>39.89</v>
      </c>
      <c r="DJ7" s="38">
        <v>40.69</v>
      </c>
      <c r="DK7" s="38">
        <v>42.65</v>
      </c>
      <c r="DL7" s="38">
        <v>44.87</v>
      </c>
      <c r="DM7" s="38">
        <v>39.06</v>
      </c>
      <c r="DN7" s="38">
        <v>46.66</v>
      </c>
      <c r="DO7" s="38">
        <v>47.46</v>
      </c>
      <c r="DP7" s="38">
        <v>48.49</v>
      </c>
      <c r="DQ7" s="38">
        <v>48.05</v>
      </c>
      <c r="DR7" s="38">
        <v>48.12</v>
      </c>
      <c r="DS7" s="38">
        <v>0.25</v>
      </c>
      <c r="DT7" s="38">
        <v>0</v>
      </c>
      <c r="DU7" s="38">
        <v>0</v>
      </c>
      <c r="DV7" s="38">
        <v>0.91</v>
      </c>
      <c r="DW7" s="38">
        <v>4.8099999999999996</v>
      </c>
      <c r="DX7" s="38">
        <v>8.8699999999999992</v>
      </c>
      <c r="DY7" s="38">
        <v>9.85</v>
      </c>
      <c r="DZ7" s="38">
        <v>9.7100000000000009</v>
      </c>
      <c r="EA7" s="38">
        <v>12.79</v>
      </c>
      <c r="EB7" s="38">
        <v>13.39</v>
      </c>
      <c r="EC7" s="38">
        <v>15.89</v>
      </c>
      <c r="ED7" s="38">
        <v>0.57999999999999996</v>
      </c>
      <c r="EE7" s="38">
        <v>0.86</v>
      </c>
      <c r="EF7" s="38">
        <v>0.72</v>
      </c>
      <c r="EG7" s="38">
        <v>3.27</v>
      </c>
      <c r="EH7" s="38">
        <v>0.23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