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6.4.45\zaisei\財政①\公営企業\H28\290125_【重要】公営企業に係る「経営比較分析表」の分析等について（依頼）\HP公表用\"/>
    </mc:Choice>
  </mc:AlternateContent>
  <workbookProtection workbookPassword="8649" lockStructure="1"/>
  <bookViews>
    <workbookView xWindow="0" yWindow="0" windowWidth="20700" windowHeight="79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<sst xmlns="http://schemas.openxmlformats.org/spreadsheetml/2006/main" count="221" uniqueCount="111">
  <si>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</si>
  <si>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</si>
  <si>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</si>
  <si>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</si>
  <si>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</si>
  <si>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</si>
  <si>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</si>
  <si>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</si>
  <si>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</si>
  <si>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</si>
  <si>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</si>
  <si>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</si>
  <si>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</si>
  <si>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</si>
  <si>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</si>
  <si>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</si>
  <si>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</si>
  <si>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</si>
  <si>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</si>
  <si>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</si>
  <si>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</si>
  <si>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</si>
  <si>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</si>
  <si>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</si>
  <si>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</si>
  <si>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</si>
  <si>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</si>
  <si>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</si>
  <si>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</si>
  <si>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</si>
  <si>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</si>
  <si>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</si>
  <si>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</si>
  <si>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</si>
  <si>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</si>
  <si>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</si>
  <si>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</si>
  <si>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</si>
  <si>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</si>
  <si>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</si>
  <si>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</si>
  <si>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</si>
  <si>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</si>
  <si>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</si>
  <si>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</si>
  <si>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</si>
  <si>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</si>
  <si>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</si>
  <si>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</si>
  <si>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</si>
  <si>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</si>
  <si>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</si>
  <si>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</si>
  <si>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</si>
  <si>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</si>
  <si>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</si>
  <si>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</si>
  <si>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</si>
  <si>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</si>
  <si>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</si>
  <si>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</si>
  <si>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</si>
  <si>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</si>
  <si>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</si>
  <si>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</si>
  <si>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</si>
  <si>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</si>
  <si>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</si>
  <si>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</si>
  <si>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</si>
  <si>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</si>
  <si>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</si>
  <si>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</si>
  <si>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</si>
  <si>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</si>
  <si>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</si>
  <si>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</si>
  <si>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</si>
  <si>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</si>
  <si>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</si>
  <si>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</si>
  <si>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</si>
  <si>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</si>
  <si>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</si>
  <si>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</si>
  <si>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</si>
  <si>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</si>
  <si>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</si>
  <si>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</si>
  <si>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</si>
  <si>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</si>
  <si>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</si>
  <si>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</si>
  <si>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</si>
  <si>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</si>
  <si>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</si>
  <si>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</si>
  <si>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</si>
  <si>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</si>
  <si>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</si>
  <si>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</si>
  <si>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</si>
  <si>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</si>
  <si>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</si>
  <si>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</si>
  <si>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</si>
  <si>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</si>
  <si>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</si>
  <si>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27年度末での汚水管渠総延長L＝73kmのうち、布設後20年経過した管渠が42km、30年経過が8kmと、管渠全体に占める老朽化の割合は小さいが、大雨時に終末処理場に流入する不明水量は年々増加傾向にあり、その対策が急がれる。
管渠の更新・老朽化対策は、ストックマネジメント支援制度に基づき計画的に実施することが望ましく、単発的な単費工事だけでは限界がある。</t>
    <phoneticPr fontId="4"/>
  </si>
  <si>
    <t>分析結果を見ると、経営の健全性・効率性が保たれていないことが判明し、さらに今後管渠の更新や施設の長寿命化も予定されるため、益々経営が厳しくなることが予想されます。H28年度中に経営戦略を策定し、今後の収支計画について検討してまいります。具体的には、収入面では、有収率・施設利用率・水洗化率が低いなか、水洗化率を向上させることにより有収水量を増加させ使用料収入を確保していくための方策を検討します。支出面では、投資の効率化や維持管理費の削減等、今後の投資のあり方や経営体制のあり方を検討します。また資産状況の把握・分析や適切な使用料設定の検討をするためには、経営の透明化が必要不可欠であり、人口規模では必須ではないものの今後法適用化への移行の適否について検討してまいります。</t>
    <phoneticPr fontId="4"/>
  </si>
  <si>
    <t xml:space="preserve">①総費用に地方債償還金を加えた費用が総収益でどの程度賄われているかを示す指標・・・50％前後を推移していることから、収支バランスの乖離が大きく恒常的な赤字経営になっています。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⑤使用料で回収すべき経費を、どの程度使用料で賄えているかを表した指標・・・類似団体と比較して同程度で推移していますが、100％を下回っていることから、さらなる使用料収入の確保が必要です。
⑥有収水量1㎥あたりの汚水処理について、かかる費用を表した指標・・・類似団体と比較して同程度で推移していますが、全国平均と比較して高く推移しているため、さら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</si>
</sst>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0.1</c:v>
                </c:pt>
                <c:pt idx="1">
                  <c:v>0</c:v>
                </c:pt>
                <c:pt idx="2" formatCode="#,##0.00;&quot;△&quot;#,##0.00;&quot;-&quot;">
                  <c:v>0.09</c:v>
                </c:pt>
                <c:pt idx="3">
                  <c:v>0</c:v>
                </c:pt>
                <c:pt idx="4" formatCode="#,##0.00;&quot;△&quot;#,##0.00;&quot;-&quot;">
                  <c:v>0.06</c:v>
                </c:pt>
              </c:numCache>
            </c:numRef>
          </c:val>
        </c:ser>
        <c:dLbls>
          <c:showLegendKey val="0"/>
          <c:showVal val="0"/>
          <c:showCatName val="0"/>
          <c:showSerName val="0"/>
          <c:showPercent val="0"/>
          <c:showBubbleSize val="0"/>
        </c:dLbls>
        <c:gapWidth val="150"/>
        <c:axId val="503977144"/>
        <c:axId val="5039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0.24</c:v>
                </c:pt>
                <c:pt idx="2">
                  <c:v>0.15</c:v>
                </c:pt>
                <c:pt idx="3">
                  <c:v>0.11</c:v>
                </c:pt>
                <c:pt idx="4">
                  <c:v>0.09</c:v>
                </c:pt>
              </c:numCache>
            </c:numRef>
          </c:val>
          <c:smooth val="0"/>
        </c:ser>
        <c:dLbls>
          <c:showLegendKey val="0"/>
          <c:showVal val="0"/>
          <c:showCatName val="0"/>
          <c:showSerName val="0"/>
          <c:showPercent val="0"/>
          <c:showBubbleSize val="0"/>
        </c:dLbls>
        <c:marker val="1"/>
        <c:smooth val="0"/>
        <c:axId val="503977144"/>
        <c:axId val="503977536"/>
      </c:lineChart>
      <c:dateAx>
        <c:axId val="503977144"/>
        <c:scaling>
          <c:orientation val="minMax"/>
        </c:scaling>
        <c:delete val="1"/>
        <c:axPos val="b"/>
        <c:numFmt formatCode="ge" sourceLinked="1"/>
        <c:majorTickMark val="none"/>
        <c:minorTickMark val="none"/>
        <c:tickLblPos val="none"/>
        <c:crossAx val="503977536"/>
        <c:crosses val="autoZero"/>
        <c:auto val="1"/>
        <c:lblOffset val="100"/>
        <c:baseTimeUnit val="years"/>
      </c:dateAx>
      <c:valAx>
        <c:axId val="5039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7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36.43</c:v>
                </c:pt>
                <c:pt idx="1">
                  <c:v>37.42</c:v>
                </c:pt>
                <c:pt idx="2">
                  <c:v>33.76</c:v>
                </c:pt>
                <c:pt idx="3">
                  <c:v>32.299999999999997</c:v>
                </c:pt>
                <c:pt idx="4">
                  <c:v>33.57</c:v>
                </c:pt>
              </c:numCache>
            </c:numRef>
          </c:val>
        </c:ser>
        <c:dLbls>
          <c:showLegendKey val="0"/>
          <c:showVal val="0"/>
          <c:showCatName val="0"/>
          <c:showSerName val="0"/>
          <c:showPercent val="0"/>
          <c:showBubbleSize val="0"/>
        </c:dLbls>
        <c:gapWidth val="150"/>
        <c:axId val="436662904"/>
        <c:axId val="38941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61.95</c:v>
                </c:pt>
                <c:pt idx="1">
                  <c:v>61.91</c:v>
                </c:pt>
                <c:pt idx="2">
                  <c:v>63.6</c:v>
                </c:pt>
                <c:pt idx="3">
                  <c:v>64.23</c:v>
                </c:pt>
                <c:pt idx="4">
                  <c:v>59.4</c:v>
                </c:pt>
              </c:numCache>
            </c:numRef>
          </c:val>
          <c:smooth val="0"/>
        </c:ser>
        <c:dLbls>
          <c:showLegendKey val="0"/>
          <c:showVal val="0"/>
          <c:showCatName val="0"/>
          <c:showSerName val="0"/>
          <c:showPercent val="0"/>
          <c:showBubbleSize val="0"/>
        </c:dLbls>
        <c:marker val="1"/>
        <c:smooth val="0"/>
        <c:axId val="436662904"/>
        <c:axId val="389419056"/>
      </c:lineChart>
      <c:dateAx>
        <c:axId val="436662904"/>
        <c:scaling>
          <c:orientation val="minMax"/>
        </c:scaling>
        <c:delete val="1"/>
        <c:axPos val="b"/>
        <c:numFmt formatCode="ge" sourceLinked="1"/>
        <c:majorTickMark val="none"/>
        <c:minorTickMark val="none"/>
        <c:tickLblPos val="none"/>
        <c:crossAx val="389419056"/>
        <c:crosses val="autoZero"/>
        <c:auto val="1"/>
        <c:lblOffset val="100"/>
        <c:baseTimeUnit val="years"/>
      </c:dateAx>
      <c:valAx>
        <c:axId val="38941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6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68.84</c:v>
                </c:pt>
                <c:pt idx="1">
                  <c:v>69.3</c:v>
                </c:pt>
                <c:pt idx="2">
                  <c:v>70.3</c:v>
                </c:pt>
                <c:pt idx="3">
                  <c:v>72.209999999999994</c:v>
                </c:pt>
                <c:pt idx="4">
                  <c:v>73.84</c:v>
                </c:pt>
              </c:numCache>
            </c:numRef>
          </c:val>
        </c:ser>
        <c:dLbls>
          <c:showLegendKey val="0"/>
          <c:showVal val="0"/>
          <c:showCatName val="0"/>
          <c:showSerName val="0"/>
          <c:showPercent val="0"/>
          <c:showBubbleSize val="0"/>
        </c:dLbls>
        <c:gapWidth val="150"/>
        <c:axId val="389420232"/>
        <c:axId val="38942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90.37</c:v>
                </c:pt>
                <c:pt idx="1">
                  <c:v>90.89</c:v>
                </c:pt>
                <c:pt idx="2">
                  <c:v>90.98</c:v>
                </c:pt>
                <c:pt idx="3">
                  <c:v>90.22</c:v>
                </c:pt>
                <c:pt idx="4">
                  <c:v>89.81</c:v>
                </c:pt>
              </c:numCache>
            </c:numRef>
          </c:val>
          <c:smooth val="0"/>
        </c:ser>
        <c:dLbls>
          <c:showLegendKey val="0"/>
          <c:showVal val="0"/>
          <c:showCatName val="0"/>
          <c:showSerName val="0"/>
          <c:showPercent val="0"/>
          <c:showBubbleSize val="0"/>
        </c:dLbls>
        <c:marker val="1"/>
        <c:smooth val="0"/>
        <c:axId val="389420232"/>
        <c:axId val="389420624"/>
      </c:lineChart>
      <c:dateAx>
        <c:axId val="389420232"/>
        <c:scaling>
          <c:orientation val="minMax"/>
        </c:scaling>
        <c:delete val="1"/>
        <c:axPos val="b"/>
        <c:numFmt formatCode="ge" sourceLinked="1"/>
        <c:majorTickMark val="none"/>
        <c:minorTickMark val="none"/>
        <c:tickLblPos val="none"/>
        <c:crossAx val="389420624"/>
        <c:crosses val="autoZero"/>
        <c:auto val="1"/>
        <c:lblOffset val="100"/>
        <c:baseTimeUnit val="years"/>
      </c:dateAx>
      <c:valAx>
        <c:axId val="38942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42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44.64</c:v>
                </c:pt>
                <c:pt idx="1">
                  <c:v>52.34</c:v>
                </c:pt>
                <c:pt idx="2">
                  <c:v>56.99</c:v>
                </c:pt>
                <c:pt idx="3">
                  <c:v>54.57</c:v>
                </c:pt>
                <c:pt idx="4">
                  <c:v>54.79</c:v>
                </c:pt>
              </c:numCache>
            </c:numRef>
          </c:val>
        </c:ser>
        <c:dLbls>
          <c:showLegendKey val="0"/>
          <c:showVal val="0"/>
          <c:showCatName val="0"/>
          <c:showSerName val="0"/>
          <c:showPercent val="0"/>
          <c:showBubbleSize val="0"/>
        </c:dLbls>
        <c:gapWidth val="150"/>
        <c:axId val="433352824"/>
        <c:axId val="4333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352824"/>
        <c:axId val="433353216"/>
      </c:lineChart>
      <c:dateAx>
        <c:axId val="433352824"/>
        <c:scaling>
          <c:orientation val="minMax"/>
        </c:scaling>
        <c:delete val="1"/>
        <c:axPos val="b"/>
        <c:numFmt formatCode="ge" sourceLinked="1"/>
        <c:majorTickMark val="none"/>
        <c:minorTickMark val="none"/>
        <c:tickLblPos val="none"/>
        <c:crossAx val="433353216"/>
        <c:crosses val="autoZero"/>
        <c:auto val="1"/>
        <c:lblOffset val="100"/>
        <c:baseTimeUnit val="years"/>
      </c:dateAx>
      <c:valAx>
        <c:axId val="4333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35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7573552"/>
        <c:axId val="43757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7573552"/>
        <c:axId val="437573944"/>
      </c:lineChart>
      <c:dateAx>
        <c:axId val="437573552"/>
        <c:scaling>
          <c:orientation val="minMax"/>
        </c:scaling>
        <c:delete val="1"/>
        <c:axPos val="b"/>
        <c:numFmt formatCode="ge" sourceLinked="1"/>
        <c:majorTickMark val="none"/>
        <c:minorTickMark val="none"/>
        <c:tickLblPos val="none"/>
        <c:crossAx val="437573944"/>
        <c:crosses val="autoZero"/>
        <c:auto val="1"/>
        <c:lblOffset val="100"/>
        <c:baseTimeUnit val="years"/>
      </c:dateAx>
      <c:valAx>
        <c:axId val="43757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7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972024"/>
        <c:axId val="3859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972024"/>
        <c:axId val="385972416"/>
      </c:lineChart>
      <c:dateAx>
        <c:axId val="385972024"/>
        <c:scaling>
          <c:orientation val="minMax"/>
        </c:scaling>
        <c:delete val="1"/>
        <c:axPos val="b"/>
        <c:numFmt formatCode="ge" sourceLinked="1"/>
        <c:majorTickMark val="none"/>
        <c:minorTickMark val="none"/>
        <c:tickLblPos val="none"/>
        <c:crossAx val="385972416"/>
        <c:crosses val="autoZero"/>
        <c:auto val="1"/>
        <c:lblOffset val="100"/>
        <c:baseTimeUnit val="years"/>
      </c:dateAx>
      <c:valAx>
        <c:axId val="3859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256672"/>
        <c:axId val="43825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256672"/>
        <c:axId val="438257064"/>
      </c:lineChart>
      <c:dateAx>
        <c:axId val="438256672"/>
        <c:scaling>
          <c:orientation val="minMax"/>
        </c:scaling>
        <c:delete val="1"/>
        <c:axPos val="b"/>
        <c:numFmt formatCode="ge" sourceLinked="1"/>
        <c:majorTickMark val="none"/>
        <c:minorTickMark val="none"/>
        <c:tickLblPos val="none"/>
        <c:crossAx val="438257064"/>
        <c:crosses val="autoZero"/>
        <c:auto val="1"/>
        <c:lblOffset val="100"/>
        <c:baseTimeUnit val="years"/>
      </c:dateAx>
      <c:valAx>
        <c:axId val="43825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258240"/>
        <c:axId val="4393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258240"/>
        <c:axId val="439356096"/>
      </c:lineChart>
      <c:dateAx>
        <c:axId val="438258240"/>
        <c:scaling>
          <c:orientation val="minMax"/>
        </c:scaling>
        <c:delete val="1"/>
        <c:axPos val="b"/>
        <c:numFmt formatCode="ge" sourceLinked="1"/>
        <c:majorTickMark val="none"/>
        <c:minorTickMark val="none"/>
        <c:tickLblPos val="none"/>
        <c:crossAx val="439356096"/>
        <c:crosses val="autoZero"/>
        <c:auto val="1"/>
        <c:lblOffset val="100"/>
        <c:baseTimeUnit val="years"/>
      </c:dateAx>
      <c:valAx>
        <c:axId val="439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411.29</c:v>
                </c:pt>
                <c:pt idx="1">
                  <c:v>433.6</c:v>
                </c:pt>
                <c:pt idx="2">
                  <c:v>426.28</c:v>
                </c:pt>
                <c:pt idx="3">
                  <c:v>370.79</c:v>
                </c:pt>
                <c:pt idx="4">
                  <c:v>250.57</c:v>
                </c:pt>
              </c:numCache>
            </c:numRef>
          </c:val>
        </c:ser>
        <c:dLbls>
          <c:showLegendKey val="0"/>
          <c:showVal val="0"/>
          <c:showCatName val="0"/>
          <c:showSerName val="0"/>
          <c:showPercent val="0"/>
          <c:showBubbleSize val="0"/>
        </c:dLbls>
        <c:gapWidth val="150"/>
        <c:axId val="439357272"/>
        <c:axId val="4393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793.1</c:v>
                </c:pt>
                <c:pt idx="1">
                  <c:v>759.86</c:v>
                </c:pt>
                <c:pt idx="2">
                  <c:v>739.53</c:v>
                </c:pt>
                <c:pt idx="3">
                  <c:v>721.06</c:v>
                </c:pt>
                <c:pt idx="4">
                  <c:v>862.87</c:v>
                </c:pt>
              </c:numCache>
            </c:numRef>
          </c:val>
          <c:smooth val="0"/>
        </c:ser>
        <c:dLbls>
          <c:showLegendKey val="0"/>
          <c:showVal val="0"/>
          <c:showCatName val="0"/>
          <c:showSerName val="0"/>
          <c:showPercent val="0"/>
          <c:showBubbleSize val="0"/>
        </c:dLbls>
        <c:marker val="1"/>
        <c:smooth val="0"/>
        <c:axId val="439357272"/>
        <c:axId val="439357664"/>
      </c:lineChart>
      <c:dateAx>
        <c:axId val="439357272"/>
        <c:scaling>
          <c:orientation val="minMax"/>
        </c:scaling>
        <c:delete val="1"/>
        <c:axPos val="b"/>
        <c:numFmt formatCode="ge" sourceLinked="1"/>
        <c:majorTickMark val="none"/>
        <c:minorTickMark val="none"/>
        <c:tickLblPos val="none"/>
        <c:crossAx val="439357664"/>
        <c:crosses val="autoZero"/>
        <c:auto val="1"/>
        <c:lblOffset val="100"/>
        <c:baseTimeUnit val="years"/>
      </c:dateAx>
      <c:valAx>
        <c:axId val="4393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66.97</c:v>
                </c:pt>
                <c:pt idx="1">
                  <c:v>81.38</c:v>
                </c:pt>
                <c:pt idx="2">
                  <c:v>89.32</c:v>
                </c:pt>
                <c:pt idx="3">
                  <c:v>86.74</c:v>
                </c:pt>
                <c:pt idx="4">
                  <c:v>88.45</c:v>
                </c:pt>
              </c:numCache>
            </c:numRef>
          </c:val>
        </c:ser>
        <c:dLbls>
          <c:showLegendKey val="0"/>
          <c:showVal val="0"/>
          <c:showCatName val="0"/>
          <c:showSerName val="0"/>
          <c:showPercent val="0"/>
          <c:showBubbleSize val="0"/>
        </c:dLbls>
        <c:gapWidth val="150"/>
        <c:axId val="432608048"/>
        <c:axId val="4326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85.47</c:v>
                </c:pt>
                <c:pt idx="1">
                  <c:v>85.6</c:v>
                </c:pt>
                <c:pt idx="2">
                  <c:v>84.05</c:v>
                </c:pt>
                <c:pt idx="3">
                  <c:v>84.86</c:v>
                </c:pt>
                <c:pt idx="4">
                  <c:v>85.39</c:v>
                </c:pt>
              </c:numCache>
            </c:numRef>
          </c:val>
          <c:smooth val="0"/>
        </c:ser>
        <c:dLbls>
          <c:showLegendKey val="0"/>
          <c:showVal val="0"/>
          <c:showCatName val="0"/>
          <c:showSerName val="0"/>
          <c:showPercent val="0"/>
          <c:showBubbleSize val="0"/>
        </c:dLbls>
        <c:marker val="1"/>
        <c:smooth val="0"/>
        <c:axId val="432608048"/>
        <c:axId val="432608440"/>
      </c:lineChart>
      <c:dateAx>
        <c:axId val="432608048"/>
        <c:scaling>
          <c:orientation val="minMax"/>
        </c:scaling>
        <c:delete val="1"/>
        <c:axPos val="b"/>
        <c:numFmt formatCode="ge" sourceLinked="1"/>
        <c:majorTickMark val="none"/>
        <c:minorTickMark val="none"/>
        <c:tickLblPos val="none"/>
        <c:crossAx val="432608440"/>
        <c:crosses val="autoZero"/>
        <c:auto val="1"/>
        <c:lblOffset val="100"/>
        <c:baseTimeUnit val="years"/>
      </c:dateAx>
      <c:valAx>
        <c:axId val="4326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235.38</c:v>
                </c:pt>
                <c:pt idx="1">
                  <c:v>193.24</c:v>
                </c:pt>
                <c:pt idx="2">
                  <c:v>176.2</c:v>
                </c:pt>
                <c:pt idx="3">
                  <c:v>186.34</c:v>
                </c:pt>
                <c:pt idx="4">
                  <c:v>184.73</c:v>
                </c:pt>
              </c:numCache>
            </c:numRef>
          </c:val>
        </c:ser>
        <c:dLbls>
          <c:showLegendKey val="0"/>
          <c:showVal val="0"/>
          <c:showCatName val="0"/>
          <c:showSerName val="0"/>
          <c:showPercent val="0"/>
          <c:showBubbleSize val="0"/>
        </c:dLbls>
        <c:gapWidth val="150"/>
        <c:axId val="385973592"/>
        <c:axId val="4366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184.8</c:v>
                </c:pt>
                <c:pt idx="1">
                  <c:v>185.04</c:v>
                </c:pt>
                <c:pt idx="2">
                  <c:v>190.12</c:v>
                </c:pt>
                <c:pt idx="3">
                  <c:v>188.14</c:v>
                </c:pt>
                <c:pt idx="4">
                  <c:v>188.79</c:v>
                </c:pt>
              </c:numCache>
            </c:numRef>
          </c:val>
          <c:smooth val="0"/>
        </c:ser>
        <c:dLbls>
          <c:showLegendKey val="0"/>
          <c:showVal val="0"/>
          <c:showCatName val="0"/>
          <c:showSerName val="0"/>
          <c:showPercent val="0"/>
          <c:showBubbleSize val="0"/>
        </c:dLbls>
        <c:marker val="1"/>
        <c:smooth val="0"/>
        <c:axId val="385973592"/>
        <c:axId val="436661728"/>
      </c:lineChart>
      <c:dateAx>
        <c:axId val="385973592"/>
        <c:scaling>
          <c:orientation val="minMax"/>
        </c:scaling>
        <c:delete val="1"/>
        <c:axPos val="b"/>
        <c:numFmt formatCode="ge" sourceLinked="1"/>
        <c:majorTickMark val="none"/>
        <c:minorTickMark val="none"/>
        <c:tickLblPos val="none"/>
        <c:crossAx val="436661728"/>
        <c:crosses val="autoZero"/>
        <c:auto val="1"/>
        <c:lblOffset val="100"/>
        <c:baseTimeUnit val="years"/>
      </c:dateAx>
      <c:valAx>
        <c:axId val="4366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F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津久見市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Cc1</v>
      </c>
      <c r="X8" s="46"/>
      <c r="Y8" s="46"/>
      <c r="Z8" s="46"/>
      <c r="AA8" s="46"/>
      <c r="AB8" s="46"/>
      <c r="AC8" s="46"/>
      <c r="AD8" s="3"/>
      <c r="AE8" s="3"/>
      <c r="AF8" s="3"/>
      <c r="AG8" s="3"/>
      <c r="AH8" s="3"/>
      <c r="AI8" s="3"/>
      <c r="AJ8" s="3"/>
      <c r="AK8" s="3"/>
      <c r="AL8" s="47">
        <f>データ!R6</f>
        <v>18906</v>
      </c>
      <c r="AM8" s="47"/>
      <c r="AN8" s="47"/>
      <c r="AO8" s="47"/>
      <c r="AP8" s="47"/>
      <c r="AQ8" s="47"/>
      <c r="AR8" s="47"/>
      <c r="AS8" s="47"/>
      <c r="AT8" s="43">
        <f>データ!S6</f>
        <v>79.48</v>
      </c>
      <c r="AU8" s="43"/>
      <c r="AV8" s="43"/>
      <c r="AW8" s="43"/>
      <c r="AX8" s="43"/>
      <c r="AY8" s="43"/>
      <c r="AZ8" s="43"/>
      <c r="BA8" s="43"/>
      <c r="BB8" s="43">
        <f>データ!T6</f>
        <v>237.87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53.07</v>
      </c>
      <c r="Q10" s="43"/>
      <c r="R10" s="43"/>
      <c r="S10" s="43"/>
      <c r="T10" s="43"/>
      <c r="U10" s="43"/>
      <c r="V10" s="43"/>
      <c r="W10" s="43">
        <f>データ!P6</f>
        <v>69.430000000000007</v>
      </c>
      <c r="X10" s="43"/>
      <c r="Y10" s="43"/>
      <c r="Z10" s="43"/>
      <c r="AA10" s="43"/>
      <c r="AB10" s="43"/>
      <c r="AC10" s="43"/>
      <c r="AD10" s="47">
        <f>データ!Q6</f>
        <v>2810</v>
      </c>
      <c r="AE10" s="47"/>
      <c r="AF10" s="47"/>
      <c r="AG10" s="47"/>
      <c r="AH10" s="47"/>
      <c r="AI10" s="47"/>
      <c r="AJ10" s="47"/>
      <c r="AK10" s="2"/>
      <c r="AL10" s="47">
        <f>データ!U6</f>
        <v>9955</v>
      </c>
      <c r="AM10" s="47"/>
      <c r="AN10" s="47"/>
      <c r="AO10" s="47"/>
      <c r="AP10" s="47"/>
      <c r="AQ10" s="47"/>
      <c r="AR10" s="47"/>
      <c r="AS10" s="47"/>
      <c r="AT10" s="43">
        <f>データ!V6</f>
        <v>2.86</v>
      </c>
      <c r="AU10" s="43"/>
      <c r="AV10" s="43"/>
      <c r="AW10" s="43"/>
      <c r="AX10" s="43"/>
      <c r="AY10" s="43"/>
      <c r="AZ10" s="43"/>
      <c r="BA10" s="43"/>
      <c r="BB10" s="43">
        <f>データ!W6</f>
        <v>3480.77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15">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x14ac:dyDescent="0.15">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x14ac:dyDescent="0.15">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x14ac:dyDescent="0.15">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74"/>
      <c r="BN78" s="74"/>
      <c r="BO78" s="74"/>
      <c r="BP78" s="74"/>
      <c r="BQ78" s="74"/>
      <c r="BR78" s="74"/>
      <c r="BS78" s="74"/>
      <c r="BT78" s="74"/>
      <c r="BU78" s="74"/>
      <c r="BV78" s="74"/>
      <c r="BW78" s="74"/>
      <c r="BX78" s="74"/>
      <c r="BY78" s="74"/>
      <c r="BZ78" s="75"/>
    </row>
    <row r="79" spans="1:78" ht="13.5" customHeight="1" x14ac:dyDescent="0.15">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6"/>
      <c r="BM79" s="74"/>
      <c r="BN79" s="74"/>
      <c r="BO79" s="74"/>
      <c r="BP79" s="74"/>
      <c r="BQ79" s="74"/>
      <c r="BR79" s="74"/>
      <c r="BS79" s="74"/>
      <c r="BT79" s="74"/>
      <c r="BU79" s="74"/>
      <c r="BV79" s="74"/>
      <c r="BW79" s="74"/>
      <c r="BX79" s="74"/>
      <c r="BY79" s="74"/>
      <c r="BZ79" s="75"/>
    </row>
    <row r="80" spans="1:78" ht="13.5" customHeight="1" x14ac:dyDescent="0.15">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6"/>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442071</v>
      </c>
      <c r="D6" s="31">
        <f t="shared" si="3"/>
        <v>47</v>
      </c>
      <c r="E6" s="31">
        <f t="shared" si="3"/>
        <v>17</v>
      </c>
      <c r="F6" s="31">
        <f t="shared" si="3"/>
        <v>1</v>
      </c>
      <c r="G6" s="31">
        <f t="shared" si="3"/>
        <v>0</v>
      </c>
      <c r="H6" s="31" t="str">
        <f t="shared" si="3"/>
        <v>大分県　津久見市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53.07</v>
      </c>
      <c r="P6" s="32">
        <f t="shared" si="3"/>
        <v>69.430000000000007</v>
      </c>
      <c r="Q6" s="32">
        <f t="shared" si="3"/>
        <v>2810</v>
      </c>
      <c r="R6" s="32">
        <f t="shared" si="3"/>
        <v>18906</v>
      </c>
      <c r="S6" s="32">
        <f t="shared" si="3"/>
        <v>79.48</v>
      </c>
      <c r="T6" s="32">
        <f t="shared" si="3"/>
        <v>237.87</v>
      </c>
      <c r="U6" s="32">
        <f t="shared" si="3"/>
        <v>9955</v>
      </c>
      <c r="V6" s="32">
        <f t="shared" si="3"/>
        <v>2.86</v>
      </c>
      <c r="W6" s="32">
        <f t="shared" si="3"/>
        <v>3480.77</v>
      </c>
      <c r="X6" s="33">
        <f>IF(X7="",NA(),X7)</f>
        <v>44.64</v>
      </c>
      <c r="Y6" s="33">
        <f t="shared" ref="Y6:AG6" si="4">IF(Y7="",NA(),Y7)</f>
        <v>52.34</v>
      </c>
      <c r="Z6" s="33">
        <f t="shared" si="4"/>
        <v>56.99</v>
      </c>
      <c r="AA6" s="33">
        <f t="shared" si="4"/>
        <v>54.57</v>
      </c>
      <c r="AB6" s="33">
        <f t="shared" si="4"/>
        <v>54.79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411.29</v>
      </c>
      <c r="BF6" s="33">
        <f t="shared" ref="BF6:BN6" si="7">IF(BF7="",NA(),BF7)</f>
        <v>433.6</v>
      </c>
      <c r="BG6" s="33">
        <f t="shared" si="7"/>
        <v>426.28</v>
      </c>
      <c r="BH6" s="33">
        <f t="shared" si="7"/>
        <v>370.79</v>
      </c>
      <c r="BI6" s="33">
        <f t="shared" si="7"/>
        <v>250.57</v>
      </c>
      <c r="BJ6" s="33">
        <f t="shared" si="7"/>
        <v>793.1</v>
      </c>
      <c r="BK6" s="33">
        <f t="shared" si="7"/>
        <v>759.86</v>
      </c>
      <c r="BL6" s="33">
        <f t="shared" si="7"/>
        <v>739.53</v>
      </c>
      <c r="BM6" s="33">
        <f t="shared" si="7"/>
        <v>721.06</v>
      </c>
      <c r="BN6" s="33">
        <f t="shared" si="7"/>
        <v>862.87</v>
      </c>
      <c r="BO6" s="32" t="str">
        <f>IF(BO7="","",IF(BO7="-","【-】","【"&amp;SUBSTITUTE(TEXT(BO7,"#,##0.00"),"-","△")&amp;"】"))</f>
        <v>【763.62】</v>
      </c>
      <c r="BP6" s="33">
        <f>IF(BP7="",NA(),BP7)</f>
        <v>66.97</v>
      </c>
      <c r="BQ6" s="33">
        <f t="shared" ref="BQ6:BY6" si="8">IF(BQ7="",NA(),BQ7)</f>
        <v>81.38</v>
      </c>
      <c r="BR6" s="33">
        <f t="shared" si="8"/>
        <v>89.32</v>
      </c>
      <c r="BS6" s="33">
        <f t="shared" si="8"/>
        <v>86.74</v>
      </c>
      <c r="BT6" s="33">
        <f t="shared" si="8"/>
        <v>88.45</v>
      </c>
      <c r="BU6" s="33">
        <f t="shared" si="8"/>
        <v>85.47</v>
      </c>
      <c r="BV6" s="33">
        <f t="shared" si="8"/>
        <v>85.6</v>
      </c>
      <c r="BW6" s="33">
        <f t="shared" si="8"/>
        <v>84.05</v>
      </c>
      <c r="BX6" s="33">
        <f t="shared" si="8"/>
        <v>84.86</v>
      </c>
      <c r="BY6" s="33">
        <f t="shared" si="8"/>
        <v>85.39</v>
      </c>
      <c r="BZ6" s="32" t="str">
        <f>IF(BZ7="","",IF(BZ7="-","【-】","【"&amp;SUBSTITUTE(TEXT(BZ7,"#,##0.00"),"-","△")&amp;"】"))</f>
        <v>【98.53】</v>
      </c>
      <c r="CA6" s="33">
        <f>IF(CA7="",NA(),CA7)</f>
        <v>235.38</v>
      </c>
      <c r="CB6" s="33">
        <f t="shared" ref="CB6:CJ6" si="9">IF(CB7="",NA(),CB7)</f>
        <v>193.24</v>
      </c>
      <c r="CC6" s="33">
        <f t="shared" si="9"/>
        <v>176.2</v>
      </c>
      <c r="CD6" s="33">
        <f t="shared" si="9"/>
        <v>186.34</v>
      </c>
      <c r="CE6" s="33">
        <f t="shared" si="9"/>
        <v>184.73</v>
      </c>
      <c r="CF6" s="33">
        <f t="shared" si="9"/>
        <v>184.8</v>
      </c>
      <c r="CG6" s="33">
        <f t="shared" si="9"/>
        <v>185.04</v>
      </c>
      <c r="CH6" s="33">
        <f t="shared" si="9"/>
        <v>190.12</v>
      </c>
      <c r="CI6" s="33">
        <f t="shared" si="9"/>
        <v>188.14</v>
      </c>
      <c r="CJ6" s="33">
        <f t="shared" si="9"/>
        <v>188.79</v>
      </c>
      <c r="CK6" s="32" t="str">
        <f>IF(CK7="","",IF(CK7="-","【-】","【"&amp;SUBSTITUTE(TEXT(CK7,"#,##0.00"),"-","△")&amp;"】"))</f>
        <v>【139.70】</v>
      </c>
      <c r="CL6" s="33">
        <f>IF(CL7="",NA(),CL7)</f>
        <v>36.43</v>
      </c>
      <c r="CM6" s="33">
        <f t="shared" ref="CM6:CU6" si="10">IF(CM7="",NA(),CM7)</f>
        <v>37.42</v>
      </c>
      <c r="CN6" s="33">
        <f t="shared" si="10"/>
        <v>33.76</v>
      </c>
      <c r="CO6" s="33">
        <f t="shared" si="10"/>
        <v>32.299999999999997</v>
      </c>
      <c r="CP6" s="33">
        <f t="shared" si="10"/>
        <v>33.57</v>
      </c>
      <c r="CQ6" s="33">
        <f t="shared" si="10"/>
        <v>61.95</v>
      </c>
      <c r="CR6" s="33">
        <f t="shared" si="10"/>
        <v>61.91</v>
      </c>
      <c r="CS6" s="33">
        <f t="shared" si="10"/>
        <v>63.6</v>
      </c>
      <c r="CT6" s="33">
        <f t="shared" si="10"/>
        <v>64.23</v>
      </c>
      <c r="CU6" s="33">
        <f t="shared" si="10"/>
        <v>59.4</v>
      </c>
      <c r="CV6" s="32" t="str">
        <f>IF(CV7="","",IF(CV7="-","【-】","【"&amp;SUBSTITUTE(TEXT(CV7,"#,##0.00"),"-","△")&amp;"】"))</f>
        <v>【60.01】</v>
      </c>
      <c r="CW6" s="33">
        <f>IF(CW7="",NA(),CW7)</f>
        <v>68.84</v>
      </c>
      <c r="CX6" s="33">
        <f t="shared" ref="CX6:DF6" si="11">IF(CX7="",NA(),CX7)</f>
        <v>69.3</v>
      </c>
      <c r="CY6" s="33">
        <f t="shared" si="11"/>
        <v>70.3</v>
      </c>
      <c r="CZ6" s="33">
        <f t="shared" si="11"/>
        <v>72.209999999999994</v>
      </c>
      <c r="DA6" s="33">
        <f t="shared" si="11"/>
        <v>73.84</v>
      </c>
      <c r="DB6" s="33">
        <f t="shared" si="11"/>
        <v>90.37</v>
      </c>
      <c r="DC6" s="33">
        <f t="shared" si="11"/>
        <v>90.89</v>
      </c>
      <c r="DD6" s="33">
        <f t="shared" si="11"/>
        <v>90.98</v>
      </c>
      <c r="DE6" s="33">
        <f t="shared" si="11"/>
        <v>90.22</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2">
        <f t="shared" ref="EE6:EM6" si="14">IF(EE7="",NA(),EE7)</f>
        <v>0</v>
      </c>
      <c r="EF6" s="33">
        <f t="shared" si="14"/>
        <v>0.09</v>
      </c>
      <c r="EG6" s="32">
        <f t="shared" si="14"/>
        <v>0</v>
      </c>
      <c r="EH6" s="33">
        <f t="shared" si="14"/>
        <v>0.06</v>
      </c>
      <c r="EI6" s="33">
        <f t="shared" si="14"/>
        <v>0.05</v>
      </c>
      <c r="EJ6" s="33">
        <f t="shared" si="14"/>
        <v>0.24</v>
      </c>
      <c r="EK6" s="33">
        <f t="shared" si="14"/>
        <v>0.15</v>
      </c>
      <c r="EL6" s="33">
        <f t="shared" si="14"/>
        <v>0.11</v>
      </c>
      <c r="EM6" s="33">
        <f t="shared" si="14"/>
        <v>0.09</v>
      </c>
      <c r="EN6" s="32" t="str">
        <f>IF(EN7="","",IF(EN7="-","【-】","【"&amp;SUBSTITUTE(TEXT(EN7,"#,##0.00"),"-","△")&amp;"】"))</f>
        <v>【0.23】</v>
      </c>
    </row>
    <row r="7" spans="1:144" s="34" customFormat="1" x14ac:dyDescent="0.15">
      <c r="A7" s="26"/>
      <c r="B7" s="35">
        <v>2015</v>
      </c>
      <c r="C7" s="35">
        <v>442071</v>
      </c>
      <c r="D7" s="35">
        <v>47</v>
      </c>
      <c r="E7" s="35">
        <v>17</v>
      </c>
      <c r="F7" s="35">
        <v>1</v>
      </c>
      <c r="G7" s="35">
        <v>0</v>
      </c>
      <c r="H7" s="35" t="s">
        <v>96</v>
      </c>
      <c r="I7" s="35" t="s">
        <v>97</v>
      </c>
      <c r="J7" s="35" t="s">
        <v>98</v>
      </c>
      <c r="K7" s="35" t="s">
        <v>99</v>
      </c>
      <c r="L7" s="35" t="s">
        <v>100</v>
      </c>
      <c r="M7" s="36" t="s">
        <v>101</v>
      </c>
      <c r="N7" s="36" t="s">
        <v>102</v>
      </c>
      <c r="O7" s="36">
        <v>53.07</v>
      </c>
      <c r="P7" s="36">
        <v>69.430000000000007</v>
      </c>
      <c r="Q7" s="36">
        <v>2810</v>
      </c>
      <c r="R7" s="36">
        <v>18906</v>
      </c>
      <c r="S7" s="36">
        <v>79.48</v>
      </c>
      <c r="T7" s="36">
        <v>237.87</v>
      </c>
      <c r="U7" s="36">
        <v>9955</v>
      </c>
      <c r="V7" s="36">
        <v>2.86</v>
      </c>
      <c r="W7" s="36">
        <v>3480.77</v>
      </c>
      <c r="X7" s="36">
        <v>44.64</v>
      </c>
      <c r="Y7" s="36">
        <v>52.34</v>
      </c>
      <c r="Z7" s="36">
        <v>56.99</v>
      </c>
      <c r="AA7" s="36">
        <v>54.57</v>
      </c>
      <c r="AB7" s="36">
        <v>54.79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411.29</v>
      </c>
      <c r="BF7" s="36">
        <v>433.6</v>
      </c>
      <c r="BG7" s="36">
        <v>426.28</v>
      </c>
      <c r="BH7" s="36">
        <v>370.79</v>
      </c>
      <c r="BI7" s="36">
        <v>250.57</v>
      </c>
      <c r="BJ7" s="36">
        <v>793.1</v>
      </c>
      <c r="BK7" s="36">
        <v>759.86</v>
      </c>
      <c r="BL7" s="36">
        <v>739.53</v>
      </c>
      <c r="BM7" s="36">
        <v>721.06</v>
      </c>
      <c r="BN7" s="36">
        <v>862.87</v>
      </c>
      <c r="BO7" s="36">
        <v>763.62</v>
      </c>
      <c r="BP7" s="36">
        <v>66.97</v>
      </c>
      <c r="BQ7" s="36">
        <v>81.38</v>
      </c>
      <c r="BR7" s="36">
        <v>89.32</v>
      </c>
      <c r="BS7" s="36">
        <v>86.74</v>
      </c>
      <c r="BT7" s="36">
        <v>88.45</v>
      </c>
      <c r="BU7" s="36">
        <v>85.47</v>
      </c>
      <c r="BV7" s="36">
        <v>85.6</v>
      </c>
      <c r="BW7" s="36">
        <v>84.05</v>
      </c>
      <c r="BX7" s="36">
        <v>84.86</v>
      </c>
      <c r="BY7" s="36">
        <v>85.39</v>
      </c>
      <c r="BZ7" s="36">
        <v>98.53</v>
      </c>
      <c r="CA7" s="36">
        <v>235.38</v>
      </c>
      <c r="CB7" s="36">
        <v>193.24</v>
      </c>
      <c r="CC7" s="36">
        <v>176.2</v>
      </c>
      <c r="CD7" s="36">
        <v>186.34</v>
      </c>
      <c r="CE7" s="36">
        <v>184.73</v>
      </c>
      <c r="CF7" s="36">
        <v>184.8</v>
      </c>
      <c r="CG7" s="36">
        <v>185.04</v>
      </c>
      <c r="CH7" s="36">
        <v>190.12</v>
      </c>
      <c r="CI7" s="36">
        <v>188.14</v>
      </c>
      <c r="CJ7" s="36">
        <v>188.79</v>
      </c>
      <c r="CK7" s="36">
        <v>139.69999999999999</v>
      </c>
      <c r="CL7" s="36">
        <v>36.43</v>
      </c>
      <c r="CM7" s="36">
        <v>37.42</v>
      </c>
      <c r="CN7" s="36">
        <v>33.76</v>
      </c>
      <c r="CO7" s="36">
        <v>32.299999999999997</v>
      </c>
      <c r="CP7" s="36">
        <v>33.57</v>
      </c>
      <c r="CQ7" s="36">
        <v>61.95</v>
      </c>
      <c r="CR7" s="36">
        <v>61.91</v>
      </c>
      <c r="CS7" s="36">
        <v>63.6</v>
      </c>
      <c r="CT7" s="36">
        <v>64.23</v>
      </c>
      <c r="CU7" s="36">
        <v>59.4</v>
      </c>
      <c r="CV7" s="36">
        <v>60.01</v>
      </c>
      <c r="CW7" s="36">
        <v>68.84</v>
      </c>
      <c r="CX7" s="36">
        <v>69.3</v>
      </c>
      <c r="CY7" s="36">
        <v>70.3</v>
      </c>
      <c r="CZ7" s="36">
        <v>72.209999999999994</v>
      </c>
      <c r="DA7" s="36">
        <v>73.84</v>
      </c>
      <c r="DB7" s="36">
        <v>90.37</v>
      </c>
      <c r="DC7" s="36">
        <v>90.89</v>
      </c>
      <c r="DD7" s="36">
        <v>90.98</v>
      </c>
      <c r="DE7" s="36">
        <v>90.22</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v>
      </c>
      <c r="EE7" s="36">
        <v>0</v>
      </c>
      <c r="EF7" s="36">
        <v>0.09</v>
      </c>
      <c r="EG7" s="36">
        <v>0</v>
      </c>
      <c r="EH7" s="36">
        <v>0.06</v>
      </c>
      <c r="EI7" s="36">
        <v>0.05</v>
      </c>
      <c r="EJ7" s="36">
        <v>0.24</v>
      </c>
      <c r="EK7" s="36">
        <v>0.15</v>
      </c>
      <c r="EL7" s="36">
        <v>0.11</v>
      </c>
      <c r="EM7" s="36">
        <v>0.09</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2017-02-21T04:17:15Z</cp:lastPrinted>
  <dcterms:created xsi:type="dcterms:W3CDTF">2017-02-08T02:55:27Z</dcterms:created>
  <dcterms:modified xsi:type="dcterms:W3CDTF">2017-03-02T07:57:48Z</dcterms:modified>
  <cp:category/>
</cp:coreProperties>
</file>