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C:\Users\tsukumi\Desktop\080302令和６年度財政状況資料集の作成・公表について\資料\"/>
    </mc:Choice>
  </mc:AlternateContent>
  <xr:revisionPtr revIDLastSave="0" documentId="13_ncr:1_{DD33B12E-D4D1-473A-8FB2-EF587C53ABCA}" xr6:coauthVersionLast="47" xr6:coauthVersionMax="47" xr10:uidLastSave="{00000000-0000-0000-0000-000000000000}"/>
  <bookViews>
    <workbookView xWindow="-120" yWindow="-120" windowWidth="29040" windowHeight="15720" firstSheet="7" activeTab="8"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CO35" i="10"/>
  <c r="BW35" i="10"/>
  <c r="BE35" i="10"/>
  <c r="CO34" i="10"/>
  <c r="BW34" i="10"/>
  <c r="C34" i="10"/>
  <c r="C35" i="10" l="1"/>
  <c r="C36"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E34" i="10" l="1"/>
</calcChain>
</file>

<file path=xl/sharedStrings.xml><?xml version="1.0" encoding="utf-8"?>
<sst xmlns="http://schemas.openxmlformats.org/spreadsheetml/2006/main" count="1105" uniqueCount="563">
  <si>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</si>
  <si>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</si>
  <si>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</si>
  <si>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</si>
  <si>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</si>
  <si>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</si>
  <si>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</si>
  <si>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</si>
  <si>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</si>
  <si>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</si>
  <si>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</si>
  <si>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</si>
  <si>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</si>
  <si>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</si>
  <si>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</si>
  <si>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</si>
  <si>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</si>
  <si>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</si>
  <si>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</si>
  <si>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</si>
  <si>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</si>
  <si>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</si>
  <si>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</si>
  <si>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</si>
  <si>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</si>
  <si>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</si>
  <si>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</si>
  <si>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</si>
  <si>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</si>
  <si>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</si>
  <si>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</si>
  <si>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</si>
  <si>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</si>
  <si>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</si>
  <si>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</si>
  <si>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</si>
  <si>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</si>
  <si>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</si>
  <si>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</si>
  <si>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</si>
  <si>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</si>
  <si>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</si>
  <si>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</si>
  <si>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</si>
  <si>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</si>
  <si>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</si>
  <si>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</si>
  <si>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</si>
  <si>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</si>
  <si>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</si>
  <si>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</si>
  <si>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</si>
  <si>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</si>
  <si>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</si>
  <si>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</si>
  <si>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</si>
  <si>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</si>
  <si>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</si>
  <si>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</si>
  <si>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</si>
  <si>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</si>
  <si>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</si>
  <si>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</si>
  <si>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</si>
  <si>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</si>
  <si>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</si>
  <si>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</si>
  <si>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</si>
  <si>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</si>
  <si>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</si>
  <si>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</si>
  <si>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</si>
  <si>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</si>
  <si>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</si>
  <si>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</si>
  <si>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</si>
  <si>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</si>
  <si>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</si>
  <si>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</si>
  <si>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大分県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</si>
  <si>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</si>
  <si>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</si>
  <si>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</si>
  <si>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</si>
  <si>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</si>
  <si>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</si>
  <si>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</si>
  <si>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</si>
  <si>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</si>
  <si>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</si>
  <si>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</si>
  <si>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</si>
  <si>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</si>
  <si>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</si>
  <si>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津久見市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</si>
  <si>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</si>
  <si>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</si>
  <si>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</si>
  <si>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</si>
  <si>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</si>
  <si>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</si>
  <si>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</si>
  <si>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</si>
  <si>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</si>
  <si>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</si>
  <si>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</si>
  <si>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</si>
  <si>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</si>
  <si>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</si>
  <si>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</si>
  <si>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</si>
  <si>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</si>
  <si>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</si>
  <si>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</si>
  <si>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</si>
  <si>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</si>
  <si>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</si>
  <si>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</si>
  <si>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</si>
  <si>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</si>
  <si>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</si>
  <si>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</si>
  <si>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</si>
  <si>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</si>
  <si>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</si>
  <si>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</si>
  <si>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</si>
  <si>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</si>
  <si>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</si>
  <si>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</si>
  <si>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</si>
  <si>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</si>
  <si>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</si>
  <si>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</si>
  <si>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</si>
  <si>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</si>
  <si>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</si>
  <si>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</si>
  <si>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</si>
  <si>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</si>
  <si>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</si>
  <si>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</si>
  <si>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25"/>
  </si>
  <si>
    <t>津久見市下水道事業会計</t>
    <phoneticPr fontId="5"/>
  </si>
  <si>
    <t>うち日本人(％)</t>
    <phoneticPr fontId="5"/>
  </si>
  <si>
    <t>-2.7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</si>
  <si>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</si>
  <si>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</si>
  <si>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</si>
  <si>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</si>
  <si>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</si>
  <si>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</si>
  <si>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</si>
  <si>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</si>
  <si>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</si>
  <si>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</si>
  <si>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</si>
  <si>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</si>
  <si>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</si>
  <si>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</si>
  <si>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</si>
  <si>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</si>
  <si>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</si>
  <si>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</si>
  <si>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</si>
  <si>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</si>
  <si>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</si>
  <si>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</si>
  <si>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</si>
  <si>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</si>
  <si>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</si>
  <si>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</si>
  <si>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</si>
  <si>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</si>
  <si>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</si>
  <si>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</si>
  <si>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</si>
  <si>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</si>
  <si>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</si>
  <si>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</si>
  <si>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</si>
  <si>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</si>
  <si>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</si>
  <si>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</si>
  <si>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</si>
  <si>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</si>
  <si>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</si>
  <si>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</si>
  <si>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</si>
  <si>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</si>
  <si>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</si>
  <si>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</si>
  <si>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</si>
  <si>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</si>
  <si>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</si>
  <si>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</si>
  <si>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</si>
  <si>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</si>
  <si>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</si>
  <si>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</si>
  <si>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</si>
  <si>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</si>
  <si>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</si>
  <si>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</si>
  <si>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</si>
  <si>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大分県津久見市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</si>
  <si>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</si>
  <si>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</si>
  <si>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</si>
  <si>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</si>
  <si>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</si>
  <si>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</si>
  <si>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</si>
  <si>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</si>
  <si>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</si>
  <si>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</si>
  <si>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</si>
  <si>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</si>
  <si>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</si>
  <si>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</si>
  <si>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</si>
  <si>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</si>
  <si>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</si>
  <si>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</si>
  <si>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</si>
  <si>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</si>
  <si>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</si>
  <si>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</si>
  <si>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</si>
  <si>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</si>
  <si>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</si>
  <si>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</si>
  <si>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</si>
  <si>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</si>
  <si>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</si>
  <si>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</si>
  <si>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</si>
  <si>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</si>
  <si>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</si>
  <si>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</si>
  <si>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</si>
  <si>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</si>
  <si>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</si>
  <si>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</si>
  <si>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</si>
  <si>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</si>
  <si>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</si>
  <si>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</si>
  <si>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</si>
  <si>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</si>
  <si>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</si>
  <si>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</si>
  <si>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</si>
  <si>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</si>
  <si>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</si>
  <si>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</si>
  <si>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</si>
  <si>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</si>
  <si>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</si>
  <si>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</si>
  <si>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</si>
  <si>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</si>
  <si>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</si>
  <si>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</si>
  <si>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</si>
  <si>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</si>
  <si>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</si>
  <si>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</si>
  <si>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</si>
  <si>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</si>
  <si>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</si>
  <si>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</si>
  <si>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</si>
  <si>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</si>
  <si>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</si>
  <si>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</si>
  <si>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</si>
  <si>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</si>
  <si>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</si>
  <si>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</si>
  <si>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</si>
  <si>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</si>
  <si>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</si>
  <si>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</si>
  <si>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</si>
  <si>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</si>
  <si>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</si>
  <si>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</si>
  <si>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</si>
  <si>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</si>
  <si>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</si>
  <si>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</si>
  <si>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</si>
  <si>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</si>
  <si>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</si>
  <si>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</si>
  <si>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</si>
  <si>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</si>
  <si>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</si>
  <si>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</si>
  <si>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</si>
  <si>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</si>
  <si>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</si>
  <si>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</si>
  <si>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</si>
  <si>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</si>
  <si>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</si>
  <si>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</si>
  <si>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</si>
  <si>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</si>
  <si>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</si>
  <si>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</si>
  <si>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</si>
  <si>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</si>
  <si>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</si>
  <si>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</si>
  <si>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</si>
  <si>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</si>
  <si>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</si>
  <si>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</si>
  <si>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</si>
  <si>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</si>
  <si>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</si>
  <si>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</si>
  <si>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</si>
  <si>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</si>
  <si>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</si>
  <si>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</si>
  <si>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</si>
  <si>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交通</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</si>
  <si>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</si>
  <si>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</si>
  <si>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</si>
  <si>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</si>
  <si>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</si>
  <si>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</si>
  <si>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</si>
  <si>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</si>
  <si>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</si>
  <si>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</si>
  <si>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</si>
  <si>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</si>
  <si>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</si>
  <si>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</si>
  <si>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</si>
  <si>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</si>
  <si>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</si>
  <si>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</si>
  <si>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</si>
  <si>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</si>
  <si>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</si>
  <si>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</si>
  <si>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</si>
  <si>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</si>
  <si>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</si>
  <si>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</si>
  <si>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大分県津久見市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</si>
  <si>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</si>
  <si>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</si>
  <si>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</si>
  <si>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</si>
  <si>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</si>
  <si>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</si>
  <si>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</si>
  <si>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</si>
  <si>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</si>
  <si>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</si>
  <si>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</si>
  <si>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</si>
  <si>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</si>
  <si>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</si>
  <si>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</si>
  <si>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</si>
  <si>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</si>
  <si>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</si>
  <si>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</si>
  <si>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</si>
  <si>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奨学資金事業特別会計</t>
    <phoneticPr fontId="5"/>
  </si>
  <si>
    <t>津久見都市計画土地区画整理事業特別会計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</si>
  <si>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</si>
  <si>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</si>
  <si>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</si>
  <si>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</si>
  <si>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</si>
  <si>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</si>
  <si>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</si>
  <si>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</si>
  <si>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</si>
  <si>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</si>
  <si>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</si>
  <si>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</si>
  <si>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</si>
  <si>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</si>
  <si>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</si>
  <si>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</si>
  <si>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津久見市水道事業会計</t>
    <phoneticPr fontId="5"/>
  </si>
  <si>
    <t>法適用企業</t>
    <phoneticPr fontId="5"/>
  </si>
  <si>
    <t>津久見市簡易水道事業会計</t>
    <phoneticPr fontId="5"/>
  </si>
  <si>
    <t>保戸島航路事業特別会計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</si>
  <si>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</si>
  <si>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</si>
  <si>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</si>
  <si>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</si>
  <si>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</si>
  <si>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</si>
  <si>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</si>
  <si>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</si>
  <si>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</si>
  <si>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</si>
  <si>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</si>
  <si>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</si>
  <si>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</si>
  <si>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</si>
  <si>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</si>
  <si>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</si>
  <si>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</si>
  <si>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</si>
  <si>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</si>
  <si>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</si>
  <si>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</si>
  <si>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</si>
  <si>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</si>
  <si>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</si>
  <si>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</si>
  <si>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</si>
  <si>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</si>
  <si>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</si>
  <si>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</si>
  <si>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</si>
  <si>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</si>
  <si>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</si>
  <si>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</si>
  <si>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</si>
  <si>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</si>
  <si>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</si>
  <si>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</si>
  <si>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</si>
  <si>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</si>
  <si>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</si>
  <si>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</si>
  <si>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</si>
  <si>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</si>
  <si>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</si>
  <si>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</si>
  <si>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</si>
  <si>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</si>
  <si>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</si>
  <si>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</si>
  <si>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</si>
  <si>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</si>
  <si>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</si>
  <si>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</si>
  <si>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</si>
  <si>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</si>
  <si>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</si>
  <si>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</si>
  <si>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</si>
  <si>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</si>
  <si>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</si>
  <si>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</si>
  <si>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</si>
  <si>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</si>
  <si>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</si>
  <si>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</si>
  <si>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</si>
  <si>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</si>
  <si>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</si>
  <si>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</si>
  <si>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</si>
  <si>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</si>
  <si>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</si>
  <si>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</si>
  <si>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</si>
  <si>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</si>
  <si>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</si>
  <si>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</si>
  <si>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</si>
  <si>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</si>
  <si>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</si>
  <si>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</si>
  <si>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</si>
  <si>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</si>
  <si>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</si>
  <si>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</si>
  <si>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</si>
  <si>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</si>
  <si>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</si>
  <si>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</si>
  <si>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</si>
  <si>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</si>
  <si>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</si>
  <si>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</si>
  <si>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</si>
  <si>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</si>
  <si>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</si>
  <si>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</si>
  <si>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</si>
  <si>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</si>
  <si>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</si>
  <si>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</si>
  <si>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</si>
  <si>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</si>
  <si>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</si>
  <si>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</si>
  <si>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</si>
  <si>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</si>
  <si>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</si>
  <si>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</si>
  <si>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</si>
  <si>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</si>
  <si>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</si>
  <si>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</si>
  <si>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</si>
  <si>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</si>
  <si>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</si>
  <si>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</si>
  <si>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</si>
  <si>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</si>
  <si>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</si>
  <si>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</si>
  <si>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</si>
  <si>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</si>
  <si>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</si>
  <si>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</si>
  <si>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</si>
  <si>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</si>
  <si>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</si>
  <si>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</si>
  <si>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</si>
  <si>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</si>
  <si>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</si>
  <si>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</si>
  <si>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</si>
  <si>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</si>
  <si>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</si>
  <si>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0.37</t>
  </si>
  <si>
    <t>津久見市下水道事業会計</t>
  </si>
  <si>
    <t>▲ 0.09</t>
  </si>
  <si>
    <t>津久見市水道事業会計</t>
  </si>
  <si>
    <t>一般会計</t>
  </si>
  <si>
    <t>介護保険事業特別会計</t>
  </si>
  <si>
    <t>津久見市簡易水道事業会計</t>
  </si>
  <si>
    <t>国民健康保険事業特別会計</t>
  </si>
  <si>
    <t>後期高齢者医療特別会計</t>
  </si>
  <si>
    <t>保戸島航路事業特別会計</t>
  </si>
  <si>
    <t>その他会計（赤字）</t>
  </si>
  <si>
    <t>その他会計（黒字）</t>
  </si>
  <si>
    <t>R02</t>
    <phoneticPr fontId="5"/>
  </si>
  <si>
    <t>R03</t>
    <phoneticPr fontId="5"/>
  </si>
  <si>
    <t>R04</t>
    <phoneticPr fontId="5"/>
  </si>
  <si>
    <t>R05</t>
    <phoneticPr fontId="5"/>
  </si>
  <si>
    <t>R06</t>
    <phoneticPr fontId="5"/>
  </si>
  <si>
    <t>-</t>
    <phoneticPr fontId="2"/>
  </si>
  <si>
    <t>大分県市町村会館管理組合</t>
    <phoneticPr fontId="2"/>
  </si>
  <si>
    <t xml:space="preserve"> 臼津広域連合</t>
    <phoneticPr fontId="2"/>
  </si>
  <si>
    <t>大分県後期高齢者医療広域連合（普通会計）</t>
    <phoneticPr fontId="2"/>
  </si>
  <si>
    <t>大分県後期高齢者医療広域連合（後期高齢者医療事業会計）</t>
    <phoneticPr fontId="2"/>
  </si>
  <si>
    <t>津久見市土地開発公社</t>
    <rPh sb="0" eb="10">
      <t>ツクミシトチカイハツコウシャ</t>
    </rPh>
    <phoneticPr fontId="2"/>
  </si>
  <si>
    <t>公共施設等整備基金</t>
    <rPh sb="0" eb="2">
      <t>コウキョウ</t>
    </rPh>
    <rPh sb="2" eb="5">
      <t>シセツナド</t>
    </rPh>
    <rPh sb="5" eb="7">
      <t>セイビ</t>
    </rPh>
    <rPh sb="7" eb="9">
      <t>キキン</t>
    </rPh>
    <phoneticPr fontId="11"/>
  </si>
  <si>
    <t>庁舎管理建設推進基金</t>
    <rPh sb="0" eb="2">
      <t>チョウシャ</t>
    </rPh>
    <rPh sb="2" eb="4">
      <t>カンリ</t>
    </rPh>
    <rPh sb="4" eb="6">
      <t>ケンセツ</t>
    </rPh>
    <rPh sb="6" eb="8">
      <t>スイシン</t>
    </rPh>
    <rPh sb="8" eb="10">
      <t>キキン</t>
    </rPh>
    <phoneticPr fontId="11"/>
  </si>
  <si>
    <t>福祉対策基金</t>
    <rPh sb="0" eb="2">
      <t>フクシ</t>
    </rPh>
    <rPh sb="2" eb="4">
      <t>タイサク</t>
    </rPh>
    <rPh sb="4" eb="6">
      <t>キキン</t>
    </rPh>
    <phoneticPr fontId="11"/>
  </si>
  <si>
    <t>ふるさと創生事業基金</t>
    <rPh sb="4" eb="6">
      <t>ソウセイ</t>
    </rPh>
    <rPh sb="6" eb="8">
      <t>ジギョウ</t>
    </rPh>
    <rPh sb="8" eb="10">
      <t>キキン</t>
    </rPh>
    <phoneticPr fontId="11"/>
  </si>
  <si>
    <t>退職手当準備基金</t>
    <rPh sb="0" eb="2">
      <t>タイショク</t>
    </rPh>
    <rPh sb="2" eb="4">
      <t>テアテ</t>
    </rPh>
    <rPh sb="4" eb="6">
      <t>ジュンビ</t>
    </rPh>
    <rPh sb="6" eb="8">
      <t>キキン</t>
    </rPh>
    <phoneticPr fontId="1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</si>
</sst>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76347</c:v>
                </c:pt>
                <c:pt idx="1">
                  <c:v>69604</c:v>
                </c:pt>
                <c:pt idx="2">
                  <c:v>68410</c:v>
                </c:pt>
                <c:pt idx="3">
                  <c:v>73019</c:v>
                </c:pt>
                <c:pt idx="4">
                  <c:v>76590</c:v>
                </c:pt>
              </c:numCache>
            </c:numRef>
          </c:val>
          <c:smooth val="0"/>
          <c:extLst>
            <c:ext xmlns:c16="http://schemas.microsoft.com/office/drawing/2014/chart" uri="{C3380CC4-5D6E-409C-BE32-E72D297353CC}">
              <c16:uniqueId val="{00000000-3862-4D7C-AF34-E8FFB60164F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52713</c:v>
                </c:pt>
                <c:pt idx="1">
                  <c:v>64678</c:v>
                </c:pt>
                <c:pt idx="2">
                  <c:v>76592</c:v>
                </c:pt>
                <c:pt idx="3">
                  <c:v>173273</c:v>
                </c:pt>
                <c:pt idx="4">
                  <c:v>175341</c:v>
                </c:pt>
              </c:numCache>
            </c:numRef>
          </c:val>
          <c:smooth val="0"/>
          <c:extLst>
            <c:ext xmlns:c16="http://schemas.microsoft.com/office/drawing/2014/chart" uri="{C3380CC4-5D6E-409C-BE32-E72D297353CC}">
              <c16:uniqueId val="{00000001-3862-4D7C-AF34-E8FFB60164F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5.26</c:v>
                </c:pt>
                <c:pt idx="1">
                  <c:v>5.31</c:v>
                </c:pt>
                <c:pt idx="2">
                  <c:v>6.76</c:v>
                </c:pt>
                <c:pt idx="3">
                  <c:v>6.2</c:v>
                </c:pt>
                <c:pt idx="4">
                  <c:v>7.25</c:v>
                </c:pt>
              </c:numCache>
            </c:numRef>
          </c:val>
          <c:extLst>
            <c:ext xmlns:c16="http://schemas.microsoft.com/office/drawing/2014/chart" uri="{C3380CC4-5D6E-409C-BE32-E72D297353CC}">
              <c16:uniqueId val="{00000000-D0EA-42BA-B029-B33A359F0B1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17.87</c:v>
                </c:pt>
                <c:pt idx="1">
                  <c:v>19.46</c:v>
                </c:pt>
                <c:pt idx="2">
                  <c:v>20.65</c:v>
                </c:pt>
                <c:pt idx="3">
                  <c:v>20.73</c:v>
                </c:pt>
                <c:pt idx="4">
                  <c:v>21.53</c:v>
                </c:pt>
              </c:numCache>
            </c:numRef>
          </c:val>
          <c:extLst>
            <c:ext xmlns:c16="http://schemas.microsoft.com/office/drawing/2014/chart" uri="{C3380CC4-5D6E-409C-BE32-E72D297353CC}">
              <c16:uniqueId val="{00000001-D0EA-42BA-B029-B33A359F0B1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2.23</c:v>
                </c:pt>
                <c:pt idx="1">
                  <c:v>2.97</c:v>
                </c:pt>
                <c:pt idx="2">
                  <c:v>1.89</c:v>
                </c:pt>
                <c:pt idx="3">
                  <c:v>-0.37</c:v>
                </c:pt>
                <c:pt idx="4">
                  <c:v>1.9</c:v>
                </c:pt>
              </c:numCache>
            </c:numRef>
          </c:val>
          <c:smooth val="0"/>
          <c:extLst>
            <c:ext xmlns:c16="http://schemas.microsoft.com/office/drawing/2014/chart" uri="{C3380CC4-5D6E-409C-BE32-E72D297353CC}">
              <c16:uniqueId val="{00000002-D0EA-42BA-B029-B33A359F0B1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0.02</c:v>
                </c:pt>
                <c:pt idx="2">
                  <c:v>#N/A</c:v>
                </c:pt>
                <c:pt idx="3">
                  <c:v>0.02</c:v>
                </c:pt>
                <c:pt idx="4">
                  <c:v>#N/A</c:v>
                </c:pt>
                <c:pt idx="5">
                  <c:v>0.38</c:v>
                </c:pt>
                <c:pt idx="6">
                  <c:v>#N/A</c:v>
                </c:pt>
                <c:pt idx="7">
                  <c:v>0.04</c:v>
                </c:pt>
                <c:pt idx="8">
                  <c:v>#N/A</c:v>
                </c:pt>
                <c:pt idx="9">
                  <c:v>0</c:v>
                </c:pt>
              </c:numCache>
            </c:numRef>
          </c:val>
          <c:extLst>
            <c:ext xmlns:c16="http://schemas.microsoft.com/office/drawing/2014/chart" uri="{C3380CC4-5D6E-409C-BE32-E72D297353CC}">
              <c16:uniqueId val="{00000000-2EFE-4F8C-BC11-75B35114389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EFE-4F8C-BC11-75B35114389E}"/>
            </c:ext>
          </c:extLst>
        </c:ser>
        <c:ser>
          <c:idx val="2"/>
          <c:order val="2"/>
          <c:tx>
            <c:strRef>
              <c:f>データシート!$A$29</c:f>
              <c:strCache>
                <c:ptCount val="1"/>
                <c:pt idx="0">
                  <c:v>保戸島航路事業特別会計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2EFE-4F8C-BC11-75B35114389E}"/>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3-2EFE-4F8C-BC11-75B35114389E}"/>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1.01</c:v>
                </c:pt>
                <c:pt idx="2">
                  <c:v>#N/A</c:v>
                </c:pt>
                <c:pt idx="3">
                  <c:v>1.1200000000000001</c:v>
                </c:pt>
                <c:pt idx="4">
                  <c:v>#N/A</c:v>
                </c:pt>
                <c:pt idx="5">
                  <c:v>0.53</c:v>
                </c:pt>
                <c:pt idx="6">
                  <c:v>#N/A</c:v>
                </c:pt>
                <c:pt idx="7">
                  <c:v>0.56999999999999995</c:v>
                </c:pt>
                <c:pt idx="8">
                  <c:v>#N/A</c:v>
                </c:pt>
                <c:pt idx="9">
                  <c:v>0.12</c:v>
                </c:pt>
              </c:numCache>
            </c:numRef>
          </c:val>
          <c:extLst>
            <c:ext xmlns:c16="http://schemas.microsoft.com/office/drawing/2014/chart" uri="{C3380CC4-5D6E-409C-BE32-E72D297353CC}">
              <c16:uniqueId val="{00000004-2EFE-4F8C-BC11-75B35114389E}"/>
            </c:ext>
          </c:extLst>
        </c:ser>
        <c:ser>
          <c:idx val="5"/>
          <c:order val="5"/>
          <c:tx>
            <c:strRef>
              <c:f>データシート!$A$32</c:f>
              <c:strCache>
                <c:ptCount val="1"/>
                <c:pt idx="0">
                  <c:v>津久見市簡易水道事業会計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0.14000000000000001</c:v>
                </c:pt>
              </c:numCache>
            </c:numRef>
          </c:val>
          <c:extLst>
            <c:ext xmlns:c16="http://schemas.microsoft.com/office/drawing/2014/chart" uri="{C3380CC4-5D6E-409C-BE32-E72D297353CC}">
              <c16:uniqueId val="{00000005-2EFE-4F8C-BC11-75B35114389E}"/>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0.86</c:v>
                </c:pt>
                <c:pt idx="2">
                  <c:v>#N/A</c:v>
                </c:pt>
                <c:pt idx="3">
                  <c:v>2.11</c:v>
                </c:pt>
                <c:pt idx="4">
                  <c:v>#N/A</c:v>
                </c:pt>
                <c:pt idx="5">
                  <c:v>2.13</c:v>
                </c:pt>
                <c:pt idx="6">
                  <c:v>#N/A</c:v>
                </c:pt>
                <c:pt idx="7">
                  <c:v>1.63</c:v>
                </c:pt>
                <c:pt idx="8">
                  <c:v>#N/A</c:v>
                </c:pt>
                <c:pt idx="9">
                  <c:v>0.2</c:v>
                </c:pt>
              </c:numCache>
            </c:numRef>
          </c:val>
          <c:extLst>
            <c:ext xmlns:c16="http://schemas.microsoft.com/office/drawing/2014/chart" uri="{C3380CC4-5D6E-409C-BE32-E72D297353CC}">
              <c16:uniqueId val="{00000006-2EFE-4F8C-BC11-75B35114389E}"/>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5.25</c:v>
                </c:pt>
                <c:pt idx="2">
                  <c:v>#N/A</c:v>
                </c:pt>
                <c:pt idx="3">
                  <c:v>5.53</c:v>
                </c:pt>
                <c:pt idx="4">
                  <c:v>#N/A</c:v>
                </c:pt>
                <c:pt idx="5">
                  <c:v>6.76</c:v>
                </c:pt>
                <c:pt idx="6">
                  <c:v>#N/A</c:v>
                </c:pt>
                <c:pt idx="7">
                  <c:v>6.19</c:v>
                </c:pt>
                <c:pt idx="8">
                  <c:v>#N/A</c:v>
                </c:pt>
                <c:pt idx="9">
                  <c:v>7.24</c:v>
                </c:pt>
              </c:numCache>
            </c:numRef>
          </c:val>
          <c:extLst>
            <c:ext xmlns:c16="http://schemas.microsoft.com/office/drawing/2014/chart" uri="{C3380CC4-5D6E-409C-BE32-E72D297353CC}">
              <c16:uniqueId val="{00000007-2EFE-4F8C-BC11-75B35114389E}"/>
            </c:ext>
          </c:extLst>
        </c:ser>
        <c:ser>
          <c:idx val="8"/>
          <c:order val="8"/>
          <c:tx>
            <c:strRef>
              <c:f>データシート!$A$35</c:f>
              <c:strCache>
                <c:ptCount val="1"/>
                <c:pt idx="0">
                  <c:v>津久見市水道事業会計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15.82</c:v>
                </c:pt>
                <c:pt idx="2">
                  <c:v>#N/A</c:v>
                </c:pt>
                <c:pt idx="3">
                  <c:v>14.36</c:v>
                </c:pt>
                <c:pt idx="4">
                  <c:v>#N/A</c:v>
                </c:pt>
                <c:pt idx="5">
                  <c:v>13.57</c:v>
                </c:pt>
                <c:pt idx="6">
                  <c:v>#N/A</c:v>
                </c:pt>
                <c:pt idx="7">
                  <c:v>9.15</c:v>
                </c:pt>
                <c:pt idx="8">
                  <c:v>#N/A</c:v>
                </c:pt>
                <c:pt idx="9">
                  <c:v>10.48</c:v>
                </c:pt>
              </c:numCache>
            </c:numRef>
          </c:val>
          <c:extLst>
            <c:ext xmlns:c16="http://schemas.microsoft.com/office/drawing/2014/chart" uri="{C3380CC4-5D6E-409C-BE32-E72D297353CC}">
              <c16:uniqueId val="{00000008-2EFE-4F8C-BC11-75B35114389E}"/>
            </c:ext>
          </c:extLst>
        </c:ser>
        <c:ser>
          <c:idx val="9"/>
          <c:order val="9"/>
          <c:tx>
            <c:strRef>
              <c:f>データシート!$A$36</c:f>
              <c:strCache>
                <c:ptCount val="1"/>
                <c:pt idx="0">
                  <c:v>津久見市下水道事業会計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0</c:v>
                </c:pt>
                <c:pt idx="1">
                  <c:v>0</c:v>
                </c:pt>
                <c:pt idx="2">
                  <c:v>0</c:v>
                </c:pt>
                <c:pt idx="3">
                  <c:v>0</c:v>
                </c:pt>
                <c:pt idx="4">
                  <c:v>0</c:v>
                </c:pt>
                <c:pt idx="5">
                  <c:v>0</c:v>
                </c:pt>
                <c:pt idx="6">
                  <c:v>#N/A</c:v>
                </c:pt>
                <c:pt idx="7">
                  <c:v>0.98</c:v>
                </c:pt>
                <c:pt idx="8">
                  <c:v>0.09</c:v>
                </c:pt>
                <c:pt idx="9">
                  <c:v>#N/A</c:v>
                </c:pt>
              </c:numCache>
            </c:numRef>
          </c:val>
          <c:extLst>
            <c:ext xmlns:c16="http://schemas.microsoft.com/office/drawing/2014/chart" uri="{C3380CC4-5D6E-409C-BE32-E72D297353CC}">
              <c16:uniqueId val="{00000009-2EFE-4F8C-BC11-75B35114389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1016</c:v>
                </c:pt>
                <c:pt idx="5">
                  <c:v>1072</c:v>
                </c:pt>
                <c:pt idx="8">
                  <c:v>1113</c:v>
                </c:pt>
                <c:pt idx="11">
                  <c:v>1129</c:v>
                </c:pt>
                <c:pt idx="14">
                  <c:v>1066</c:v>
                </c:pt>
              </c:numCache>
            </c:numRef>
          </c:val>
          <c:extLst>
            <c:ext xmlns:c16="http://schemas.microsoft.com/office/drawing/2014/chart" uri="{C3380CC4-5D6E-409C-BE32-E72D297353CC}">
              <c16:uniqueId val="{00000000-D958-4331-BFA3-6D877FE4DF0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958-4331-BFA3-6D877FE4DF0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958-4331-BFA3-6D877FE4DF0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958-4331-BFA3-6D877FE4DF0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205</c:v>
                </c:pt>
                <c:pt idx="3">
                  <c:v>196</c:v>
                </c:pt>
                <c:pt idx="6">
                  <c:v>202</c:v>
                </c:pt>
                <c:pt idx="9">
                  <c:v>208</c:v>
                </c:pt>
                <c:pt idx="12">
                  <c:v>185</c:v>
                </c:pt>
              </c:numCache>
            </c:numRef>
          </c:val>
          <c:extLst>
            <c:ext xmlns:c16="http://schemas.microsoft.com/office/drawing/2014/chart" uri="{C3380CC4-5D6E-409C-BE32-E72D297353CC}">
              <c16:uniqueId val="{00000004-D958-4331-BFA3-6D877FE4DF0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958-4331-BFA3-6D877FE4DF0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958-4331-BFA3-6D877FE4DF0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1238</c:v>
                </c:pt>
                <c:pt idx="3">
                  <c:v>1307</c:v>
                </c:pt>
                <c:pt idx="6">
                  <c:v>1383</c:v>
                </c:pt>
                <c:pt idx="9">
                  <c:v>1347</c:v>
                </c:pt>
                <c:pt idx="12">
                  <c:v>1223</c:v>
                </c:pt>
              </c:numCache>
            </c:numRef>
          </c:val>
          <c:extLst>
            <c:ext xmlns:c16="http://schemas.microsoft.com/office/drawing/2014/chart" uri="{C3380CC4-5D6E-409C-BE32-E72D297353CC}">
              <c16:uniqueId val="{00000007-D958-4331-BFA3-6D877FE4DF0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427</c:v>
                </c:pt>
                <c:pt idx="2">
                  <c:v>#N/A</c:v>
                </c:pt>
                <c:pt idx="3">
                  <c:v>#N/A</c:v>
                </c:pt>
                <c:pt idx="4">
                  <c:v>431</c:v>
                </c:pt>
                <c:pt idx="5">
                  <c:v>#N/A</c:v>
                </c:pt>
                <c:pt idx="6">
                  <c:v>#N/A</c:v>
                </c:pt>
                <c:pt idx="7">
                  <c:v>472</c:v>
                </c:pt>
                <c:pt idx="8">
                  <c:v>#N/A</c:v>
                </c:pt>
                <c:pt idx="9">
                  <c:v>#N/A</c:v>
                </c:pt>
                <c:pt idx="10">
                  <c:v>426</c:v>
                </c:pt>
                <c:pt idx="11">
                  <c:v>#N/A</c:v>
                </c:pt>
                <c:pt idx="12">
                  <c:v>#N/A</c:v>
                </c:pt>
                <c:pt idx="13">
                  <c:v>342</c:v>
                </c:pt>
                <c:pt idx="14">
                  <c:v>#N/A</c:v>
                </c:pt>
              </c:numCache>
            </c:numRef>
          </c:val>
          <c:smooth val="0"/>
          <c:extLst>
            <c:ext xmlns:c16="http://schemas.microsoft.com/office/drawing/2014/chart" uri="{C3380CC4-5D6E-409C-BE32-E72D297353CC}">
              <c16:uniqueId val="{00000008-D958-4331-BFA3-6D877FE4DF0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10261</c:v>
                </c:pt>
                <c:pt idx="5">
                  <c:v>9883</c:v>
                </c:pt>
                <c:pt idx="8">
                  <c:v>9485</c:v>
                </c:pt>
                <c:pt idx="11">
                  <c:v>9750</c:v>
                </c:pt>
                <c:pt idx="14">
                  <c:v>10275</c:v>
                </c:pt>
              </c:numCache>
            </c:numRef>
          </c:val>
          <c:extLst>
            <c:ext xmlns:c16="http://schemas.microsoft.com/office/drawing/2014/chart" uri="{C3380CC4-5D6E-409C-BE32-E72D297353CC}">
              <c16:uniqueId val="{00000000-B952-42B9-9812-94E71931098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420</c:v>
                </c:pt>
                <c:pt idx="5">
                  <c:v>344</c:v>
                </c:pt>
                <c:pt idx="8">
                  <c:v>302</c:v>
                </c:pt>
                <c:pt idx="11">
                  <c:v>297</c:v>
                </c:pt>
                <c:pt idx="14">
                  <c:v>305</c:v>
                </c:pt>
              </c:numCache>
            </c:numRef>
          </c:val>
          <c:extLst>
            <c:ext xmlns:c16="http://schemas.microsoft.com/office/drawing/2014/chart" uri="{C3380CC4-5D6E-409C-BE32-E72D297353CC}">
              <c16:uniqueId val="{00000001-B952-42B9-9812-94E71931098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3851</c:v>
                </c:pt>
                <c:pt idx="5">
                  <c:v>4542</c:v>
                </c:pt>
                <c:pt idx="8">
                  <c:v>4693</c:v>
                </c:pt>
                <c:pt idx="11">
                  <c:v>4886</c:v>
                </c:pt>
                <c:pt idx="14">
                  <c:v>4822</c:v>
                </c:pt>
              </c:numCache>
            </c:numRef>
          </c:val>
          <c:extLst>
            <c:ext xmlns:c16="http://schemas.microsoft.com/office/drawing/2014/chart" uri="{C3380CC4-5D6E-409C-BE32-E72D297353CC}">
              <c16:uniqueId val="{00000002-B952-42B9-9812-94E71931098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952-42B9-9812-94E71931098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952-42B9-9812-94E71931098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952-42B9-9812-94E71931098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2308</c:v>
                </c:pt>
                <c:pt idx="3">
                  <c:v>2243</c:v>
                </c:pt>
                <c:pt idx="6">
                  <c:v>2090</c:v>
                </c:pt>
                <c:pt idx="9">
                  <c:v>1915</c:v>
                </c:pt>
                <c:pt idx="12">
                  <c:v>1776</c:v>
                </c:pt>
              </c:numCache>
            </c:numRef>
          </c:val>
          <c:extLst>
            <c:ext xmlns:c16="http://schemas.microsoft.com/office/drawing/2014/chart" uri="{C3380CC4-5D6E-409C-BE32-E72D297353CC}">
              <c16:uniqueId val="{00000006-B952-42B9-9812-94E71931098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B952-42B9-9812-94E71931098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2565</c:v>
                </c:pt>
                <c:pt idx="3">
                  <c:v>2332</c:v>
                </c:pt>
                <c:pt idx="6">
                  <c:v>2101</c:v>
                </c:pt>
                <c:pt idx="9">
                  <c:v>2072</c:v>
                </c:pt>
                <c:pt idx="12">
                  <c:v>1902</c:v>
                </c:pt>
              </c:numCache>
            </c:numRef>
          </c:val>
          <c:extLst>
            <c:ext xmlns:c16="http://schemas.microsoft.com/office/drawing/2014/chart" uri="{C3380CC4-5D6E-409C-BE32-E72D297353CC}">
              <c16:uniqueId val="{00000008-B952-42B9-9812-94E71931098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952-42B9-9812-94E71931098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10648</c:v>
                </c:pt>
                <c:pt idx="3">
                  <c:v>10130</c:v>
                </c:pt>
                <c:pt idx="6">
                  <c:v>9669</c:v>
                </c:pt>
                <c:pt idx="9">
                  <c:v>10146</c:v>
                </c:pt>
                <c:pt idx="12">
                  <c:v>10907</c:v>
                </c:pt>
              </c:numCache>
            </c:numRef>
          </c:val>
          <c:extLst>
            <c:ext xmlns:c16="http://schemas.microsoft.com/office/drawing/2014/chart" uri="{C3380CC4-5D6E-409C-BE32-E72D297353CC}">
              <c16:uniqueId val="{0000000A-B952-42B9-9812-94E71931098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989</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952-42B9-9812-94E71931098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1224</c:v>
                </c:pt>
                <c:pt idx="1">
                  <c:v>1234</c:v>
                </c:pt>
                <c:pt idx="2">
                  <c:v>1284</c:v>
                </c:pt>
              </c:numCache>
            </c:numRef>
          </c:val>
          <c:extLst>
            <c:ext xmlns:c16="http://schemas.microsoft.com/office/drawing/2014/chart" uri="{C3380CC4-5D6E-409C-BE32-E72D297353CC}">
              <c16:uniqueId val="{00000000-E9DD-4A5C-8924-20AAE9F6C24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690</c:v>
                </c:pt>
                <c:pt idx="1">
                  <c:v>791</c:v>
                </c:pt>
                <c:pt idx="2">
                  <c:v>710</c:v>
                </c:pt>
              </c:numCache>
            </c:numRef>
          </c:val>
          <c:extLst>
            <c:ext xmlns:c16="http://schemas.microsoft.com/office/drawing/2014/chart" uri="{C3380CC4-5D6E-409C-BE32-E72D297353CC}">
              <c16:uniqueId val="{00000001-E9DD-4A5C-8924-20AAE9F6C24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2241</c:v>
                </c:pt>
                <c:pt idx="1">
                  <c:v>2325</c:v>
                </c:pt>
                <c:pt idx="2">
                  <c:v>2307</c:v>
                </c:pt>
              </c:numCache>
            </c:numRef>
          </c:val>
          <c:extLst>
            <c:ext xmlns:c16="http://schemas.microsoft.com/office/drawing/2014/chart" uri="{C3380CC4-5D6E-409C-BE32-E72D297353CC}">
              <c16:uniqueId val="{00000002-E9DD-4A5C-8924-20AAE9F6C24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大分県津久見市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en-US" altLang="ja-JP" sz="1400">
              <a:solidFill>
                <a:sysClr val="windowText" lastClr="000000"/>
              </a:solidFill>
              <a:latin typeface="ＭＳ ゴシック" pitchFamily="49" charset="-128"/>
              <a:ea typeface="ＭＳ ゴシック" pitchFamily="49" charset="-128"/>
            </a:rPr>
            <a:t>R4</a:t>
          </a:r>
          <a:r>
            <a:rPr kumimoji="1" lang="ja-JP" altLang="en-US" sz="1400">
              <a:solidFill>
                <a:sysClr val="windowText" lastClr="000000"/>
              </a:solidFill>
              <a:latin typeface="ＭＳ ゴシック" pitchFamily="49" charset="-128"/>
              <a:ea typeface="ＭＳ ゴシック" pitchFamily="49" charset="-128"/>
            </a:rPr>
            <a:t>年まで元利償還金は増加を続けていたが、</a:t>
          </a:r>
          <a:r>
            <a:rPr kumimoji="1" lang="en-US" altLang="ja-JP" sz="1400">
              <a:solidFill>
                <a:sysClr val="windowText" lastClr="000000"/>
              </a:solidFill>
              <a:latin typeface="ＭＳ ゴシック" pitchFamily="49" charset="-128"/>
              <a:ea typeface="ＭＳ ゴシック" pitchFamily="49" charset="-128"/>
            </a:rPr>
            <a:t>R5</a:t>
          </a:r>
          <a:r>
            <a:rPr kumimoji="1" lang="ja-JP" altLang="en-US" sz="1400">
              <a:solidFill>
                <a:sysClr val="windowText" lastClr="000000"/>
              </a:solidFill>
              <a:latin typeface="ＭＳ ゴシック" pitchFamily="49" charset="-128"/>
              <a:ea typeface="ＭＳ ゴシック" pitchFamily="49" charset="-128"/>
            </a:rPr>
            <a:t>年から減少に転じている。しかしながら、今後は大型事業に伴う地方債の発行が予定されていることから、実質公債費比率の上昇が懸念される。</a:t>
          </a:r>
        </a:p>
        <a:p>
          <a:r>
            <a:rPr kumimoji="1" lang="ja-JP" altLang="en-US" sz="1400">
              <a:solidFill>
                <a:sysClr val="windowText" lastClr="000000"/>
              </a:solidFill>
              <a:latin typeface="ＭＳ ゴシック" pitchFamily="49" charset="-128"/>
              <a:ea typeface="ＭＳ ゴシック" pitchFamily="49" charset="-128"/>
            </a:rPr>
            <a:t>　そのため、後年度の負担を軽減するべく、これまで以上に公債費の適正化に取り組んでいく必要がある。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満期一括償還方式による借入を行っていないため。</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大分県津久見市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新庁舎建設工事により、地方債の残高は増加に転じている。一方で、公営企業債残高については下水道事業債の償還等により減少を続けている。</a:t>
          </a:r>
        </a:p>
        <a:p>
          <a:r>
            <a:rPr kumimoji="1" lang="ja-JP" altLang="en-US" sz="1400">
              <a:solidFill>
                <a:sysClr val="windowText" lastClr="000000"/>
              </a:solidFill>
              <a:latin typeface="ＭＳ ゴシック" pitchFamily="49" charset="-128"/>
              <a:ea typeface="ＭＳ ゴシック" pitchFamily="49" charset="-128"/>
            </a:rPr>
            <a:t>　今後も大型事業の実施等により、新規地方債の発行が見込まれることから、事業の精査や地方債発行の抑制に努め、更なる健全化を目指す。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大分県津久見市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財政調整基金への決算剰余金等の積み立てや退職手当準備基金、ふるさと創生事業基金等を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百万円積み立てしたところではあるが、任意繰上償還により減債基金を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百万円を取り崩したこと等により、全体としては昨年度より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今後も新庁舎建設等の大型事業を実施することとしており、また、災害時の財源が著しく不足した場合の調整等で必要となることから、現在の基金は保持していきたいと考えている。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　　　公共施設等の整備に要する経費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・庁舎管理建設推進基金　　庁舎補修及び増改築並びに建設に要する経費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・福祉対策基金　　　　　　福祉施設の整備促進及び高齢者社会の福祉活動に要する経費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・ふるさと創生事業基金　　ふるさと創生事業に要する経費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・退職手当準備基金　　　　市長、副市長、教育長及び職員の退職手当の支給に要する経費</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ふるさと創生事業基金や退職手当準備基金等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253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百万円を積み立て、事業充当等によりふるさと創生事業基金等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271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百万円を取り崩したため、昨年度より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百万円の減額となった。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ふるさと創生事業基金については、ふるさと創生事業に充当し、事業実施を推進していきたい。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各目的のために積み立てている基金であるため、現状の基金残高を保持していきたいと考えている。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繰越金の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分の１以上を積み立てることとしており、基金残高の増加抑制のため、財政調整分をして基金の取崩しを行った結果、</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百万円の増額となった。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今後は大型事業を予定していること、災害時の財源が著しく不足した場合の調整等で必要となることから、現在の基金は保持していきたいと考えている。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任意繰上償還により財源が不足し、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百万円取り崩したことによる臨時的な歳出の影響により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災害復旧事業債の償還や今後予定している大型事業による新規地方債の発行が行われることから、現状の基金残高を保持していきたいと考えている。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大分県津久見市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14,980
14,924
79.48
12,909,122
12,468,581
432,094
5,961,045
10,907,273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昨年度と横ばいであり、全国平均及び類似団体内平均値を下回っている。引き続き、徴収強化や市有地売却等により自主財源の確保に努め、財政力の維持・強化を図る。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24342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40450"/>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167869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4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24342</xdr:rowOff>
    </xdr:from>
    <xdr:to>
      <xdr:col>24</xdr:col>
      <xdr:colOff>12700</xdr:colOff>
      <xdr:row>44</xdr:row>
      <xdr:rowOff>24342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6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34925</xdr:rowOff>
    </xdr:from>
    <xdr:to>
      <xdr:col>23</xdr:col>
      <xdr:colOff>133350</xdr:colOff>
      <xdr:row>43</xdr:row>
      <xdr:rowOff>34925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072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14817</xdr:rowOff>
    </xdr:from>
    <xdr:to>
      <xdr:col>19</xdr:col>
      <xdr:colOff>133350</xdr:colOff>
      <xdr:row>43</xdr:row>
      <xdr:rowOff>34925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871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166158</xdr:rowOff>
    </xdr:from>
    <xdr:to>
      <xdr:col>15</xdr:col>
      <xdr:colOff>82550</xdr:colOff>
      <xdr:row>43</xdr:row>
      <xdr:rowOff>14817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670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5292</xdr:rowOff>
    </xdr:from>
    <xdr:to>
      <xdr:col>15</xdr:col>
      <xdr:colOff>133350</xdr:colOff>
      <xdr:row>41</xdr:row>
      <xdr:rowOff>106892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117069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42</xdr:row>
      <xdr:rowOff>166158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469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156633</xdr:rowOff>
    </xdr:from>
    <xdr:to>
      <xdr:col>11</xdr:col>
      <xdr:colOff>82550</xdr:colOff>
      <xdr:row>41</xdr:row>
      <xdr:rowOff>86783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96960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76852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127652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2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155575</xdr:rowOff>
    </xdr:from>
    <xdr:to>
      <xdr:col>19</xdr:col>
      <xdr:colOff>184150</xdr:colOff>
      <xdr:row>43</xdr:row>
      <xdr:rowOff>85725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135467</xdr:rowOff>
    </xdr:from>
    <xdr:to>
      <xdr:col>15</xdr:col>
      <xdr:colOff>133350</xdr:colOff>
      <xdr:row>43</xdr:row>
      <xdr:rowOff>65617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115358</xdr:rowOff>
    </xdr:from>
    <xdr:to>
      <xdr:col>11</xdr:col>
      <xdr:colOff>82550</xdr:colOff>
      <xdr:row>43</xdr:row>
      <xdr:rowOff>45508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30285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昨年度より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た。数値としては全国平均及び類似団体内平均値を上回っている。要因として２つの有人離島と半島部を抱えていることから行政効率が良くないことや、市単独で消防本部を有していること、学校給食の一部が自校式であること等により人件費比率が高いこと等が挙げられ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今後、事務事業の優先度の精査を行うことや、民間委託・指定管理者制度の活用等により、経常経費の削減を図る。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80010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414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52087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80010</xdr:rowOff>
    </xdr:from>
    <xdr:to>
      <xdr:col>24</xdr:col>
      <xdr:colOff>12700</xdr:colOff>
      <xdr:row>67</xdr:row>
      <xdr:rowOff>80010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135890</xdr:rowOff>
    </xdr:from>
    <xdr:to>
      <xdr:col>23</xdr:col>
      <xdr:colOff>133350</xdr:colOff>
      <xdr:row>64</xdr:row>
      <xdr:rowOff>151977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1108690"/>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160460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9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143933</xdr:rowOff>
    </xdr:from>
    <xdr:to>
      <xdr:col>23</xdr:col>
      <xdr:colOff>184150</xdr:colOff>
      <xdr:row>64</xdr:row>
      <xdr:rowOff>74083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151977</xdr:rowOff>
    </xdr:from>
    <xdr:to>
      <xdr:col>19</xdr:col>
      <xdr:colOff>133350</xdr:colOff>
      <xdr:row>65</xdr:row>
      <xdr:rowOff>69004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1124777"/>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103717</xdr:rowOff>
    </xdr:from>
    <xdr:to>
      <xdr:col>19</xdr:col>
      <xdr:colOff>184150</xdr:colOff>
      <xdr:row>64</xdr:row>
      <xdr:rowOff>33867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44044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67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82127</xdr:rowOff>
    </xdr:from>
    <xdr:to>
      <xdr:col>15</xdr:col>
      <xdr:colOff>82550</xdr:colOff>
      <xdr:row>65</xdr:row>
      <xdr:rowOff>69004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883477"/>
          <a:ext cx="889000" cy="32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162560</xdr:rowOff>
    </xdr:from>
    <xdr:to>
      <xdr:col>15</xdr:col>
      <xdr:colOff>133350</xdr:colOff>
      <xdr:row>63</xdr:row>
      <xdr:rowOff>92710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102887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82127</xdr:rowOff>
    </xdr:from>
    <xdr:to>
      <xdr:col>11</xdr:col>
      <xdr:colOff>31750</xdr:colOff>
      <xdr:row>66</xdr:row>
      <xdr:rowOff>10160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883477"/>
          <a:ext cx="889000" cy="44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44450</xdr:rowOff>
    </xdr:from>
    <xdr:to>
      <xdr:col>11</xdr:col>
      <xdr:colOff>82550</xdr:colOff>
      <xdr:row>61</xdr:row>
      <xdr:rowOff>146050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156227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159190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85090</xdr:rowOff>
    </xdr:from>
    <xdr:to>
      <xdr:col>23</xdr:col>
      <xdr:colOff>184150</xdr:colOff>
      <xdr:row>65</xdr:row>
      <xdr:rowOff>15240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57167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02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101177</xdr:rowOff>
    </xdr:from>
    <xdr:to>
      <xdr:col>19</xdr:col>
      <xdr:colOff>184150</xdr:colOff>
      <xdr:row>65</xdr:row>
      <xdr:rowOff>31327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07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16104</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160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18204</xdr:rowOff>
    </xdr:from>
    <xdr:to>
      <xdr:col>15</xdr:col>
      <xdr:colOff>133350</xdr:colOff>
      <xdr:row>65</xdr:row>
      <xdr:rowOff>119804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16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104581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24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31327</xdr:rowOff>
    </xdr:from>
    <xdr:to>
      <xdr:col>11</xdr:col>
      <xdr:colOff>82550</xdr:colOff>
      <xdr:row>63</xdr:row>
      <xdr:rowOff>132927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83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117704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91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130810</xdr:rowOff>
    </xdr:from>
    <xdr:to>
      <xdr:col>7</xdr:col>
      <xdr:colOff>31750</xdr:colOff>
      <xdr:row>66</xdr:row>
      <xdr:rowOff>60960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45737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36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[216,050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昨年度より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11,728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円増加し、全国平均及び類似団体内平均値を上回っている。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人件費・物件費ともに決算額は前年度より減少をしているが、その減少幅に対して人口の減少幅が上回っていることが要因と考えられる。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引き続き民間委託の利用等を含めて検討し、コストの低減を図っていく方針である。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80842</xdr:rowOff>
    </xdr:from>
    <xdr:to>
      <xdr:col>23</xdr:col>
      <xdr:colOff>133350</xdr:colOff>
      <xdr:row>88</xdr:row>
      <xdr:rowOff>70957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68292"/>
          <a:ext cx="0" cy="11902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43034</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30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70957</xdr:rowOff>
    </xdr:from>
    <xdr:to>
      <xdr:col>24</xdr:col>
      <xdr:colOff>12700</xdr:colOff>
      <xdr:row>88</xdr:row>
      <xdr:rowOff>70957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5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167219</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1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80842</xdr:rowOff>
    </xdr:from>
    <xdr:to>
      <xdr:col>24</xdr:col>
      <xdr:colOff>12700</xdr:colOff>
      <xdr:row>81</xdr:row>
      <xdr:rowOff>80842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6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154208</xdr:rowOff>
    </xdr:from>
    <xdr:to>
      <xdr:col>23</xdr:col>
      <xdr:colOff>133350</xdr:colOff>
      <xdr:row>84</xdr:row>
      <xdr:rowOff>39357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384558"/>
          <a:ext cx="838200" cy="56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85087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43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68560</xdr:rowOff>
    </xdr:from>
    <xdr:to>
      <xdr:col>23</xdr:col>
      <xdr:colOff>184150</xdr:colOff>
      <xdr:row>83</xdr:row>
      <xdr:rowOff>170160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29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147596</xdr:rowOff>
    </xdr:from>
    <xdr:to>
      <xdr:col>19</xdr:col>
      <xdr:colOff>133350</xdr:colOff>
      <xdr:row>83</xdr:row>
      <xdr:rowOff>154208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377946"/>
          <a:ext cx="889000" cy="6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155859</xdr:rowOff>
    </xdr:from>
    <xdr:to>
      <xdr:col>19</xdr:col>
      <xdr:colOff>184150</xdr:colOff>
      <xdr:row>83</xdr:row>
      <xdr:rowOff>86009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1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96186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83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146563</xdr:rowOff>
    </xdr:from>
    <xdr:to>
      <xdr:col>15</xdr:col>
      <xdr:colOff>82550</xdr:colOff>
      <xdr:row>83</xdr:row>
      <xdr:rowOff>147596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376913"/>
          <a:ext cx="889000" cy="1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155975</xdr:rowOff>
    </xdr:from>
    <xdr:to>
      <xdr:col>15</xdr:col>
      <xdr:colOff>133350</xdr:colOff>
      <xdr:row>83</xdr:row>
      <xdr:rowOff>86125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96302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83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105528</xdr:rowOff>
    </xdr:from>
    <xdr:to>
      <xdr:col>11</xdr:col>
      <xdr:colOff>31750</xdr:colOff>
      <xdr:row>83</xdr:row>
      <xdr:rowOff>146563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335878"/>
          <a:ext cx="889000" cy="4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119283</xdr:rowOff>
    </xdr:from>
    <xdr:to>
      <xdr:col>11</xdr:col>
      <xdr:colOff>82550</xdr:colOff>
      <xdr:row>83</xdr:row>
      <xdr:rowOff>49433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7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59610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47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66351</xdr:rowOff>
    </xdr:from>
    <xdr:to>
      <xdr:col>7</xdr:col>
      <xdr:colOff>31750</xdr:colOff>
      <xdr:row>82</xdr:row>
      <xdr:rowOff>167951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6678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9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160007</xdr:rowOff>
    </xdr:from>
    <xdr:to>
      <xdr:col>23</xdr:col>
      <xdr:colOff>184150</xdr:colOff>
      <xdr:row>84</xdr:row>
      <xdr:rowOff>90157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39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132084</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362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103408</xdr:rowOff>
    </xdr:from>
    <xdr:to>
      <xdr:col>19</xdr:col>
      <xdr:colOff>184150</xdr:colOff>
      <xdr:row>84</xdr:row>
      <xdr:rowOff>33558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333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18335</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420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96796</xdr:rowOff>
    </xdr:from>
    <xdr:to>
      <xdr:col>15</xdr:col>
      <xdr:colOff>133350</xdr:colOff>
      <xdr:row>84</xdr:row>
      <xdr:rowOff>26946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32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11723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413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95763</xdr:rowOff>
    </xdr:from>
    <xdr:to>
      <xdr:col>11</xdr:col>
      <xdr:colOff>82550</xdr:colOff>
      <xdr:row>84</xdr:row>
      <xdr:rowOff>25913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326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10690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41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54728</xdr:rowOff>
    </xdr:from>
    <xdr:to>
      <xdr:col>7</xdr:col>
      <xdr:colOff>31750</xdr:colOff>
      <xdr:row>83</xdr:row>
      <xdr:rowOff>156328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28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141105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371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昨年度より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ポイント減少したが、依然全国市平均及び類似団体内平均値を上回っている。国や県、ほかの自治体の状況等を調査・検証しながら、総人件費の抑制に努める。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90</xdr:row>
      <xdr:rowOff>70757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67279"/>
          <a:ext cx="0" cy="1533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42834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7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70757</xdr:rowOff>
    </xdr:from>
    <xdr:to>
      <xdr:col>81</xdr:col>
      <xdr:colOff>133350</xdr:colOff>
      <xdr:row>90</xdr:row>
      <xdr:rowOff>70757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50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16329</xdr:rowOff>
    </xdr:from>
    <xdr:to>
      <xdr:col>81</xdr:col>
      <xdr:colOff>44450</xdr:colOff>
      <xdr:row>87</xdr:row>
      <xdr:rowOff>50800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932479"/>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83656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85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50800</xdr:rowOff>
    </xdr:from>
    <xdr:to>
      <xdr:col>77</xdr:col>
      <xdr:colOff>44450</xdr:colOff>
      <xdr:row>87</xdr:row>
      <xdr:rowOff>85271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96695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7456</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09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85271</xdr:rowOff>
    </xdr:from>
    <xdr:to>
      <xdr:col>72</xdr:col>
      <xdr:colOff>203200</xdr:colOff>
      <xdr:row>87</xdr:row>
      <xdr:rowOff>102507</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500142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7456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102507</xdr:rowOff>
    </xdr:from>
    <xdr:to>
      <xdr:col>68</xdr:col>
      <xdr:colOff>152400</xdr:colOff>
      <xdr:row>87</xdr:row>
      <xdr:rowOff>154214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501865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136979</xdr:rowOff>
    </xdr:from>
    <xdr:to>
      <xdr:col>81</xdr:col>
      <xdr:colOff>95250</xdr:colOff>
      <xdr:row>87</xdr:row>
      <xdr:rowOff>67129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109056</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853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0</xdr:rowOff>
    </xdr:from>
    <xdr:to>
      <xdr:col>77</xdr:col>
      <xdr:colOff>95250</xdr:colOff>
      <xdr:row>87</xdr:row>
      <xdr:rowOff>101600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86377</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00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34471</xdr:rowOff>
    </xdr:from>
    <xdr:to>
      <xdr:col>73</xdr:col>
      <xdr:colOff>44450</xdr:colOff>
      <xdr:row>87</xdr:row>
      <xdr:rowOff>136071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120848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51707</xdr:rowOff>
    </xdr:from>
    <xdr:to>
      <xdr:col>68</xdr:col>
      <xdr:colOff>203200</xdr:colOff>
      <xdr:row>87</xdr:row>
      <xdr:rowOff>153307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138084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103414</xdr:rowOff>
    </xdr:from>
    <xdr:to>
      <xdr:col>64</xdr:col>
      <xdr:colOff>152400</xdr:colOff>
      <xdr:row>88</xdr:row>
      <xdr:rowOff>33564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18341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105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昨年度より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0.39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の増加となった。職員数の見直しや退職勧奨によって一定程度成果が得られたが、人口が減少しているなか、行政機能を維持するため最低限の人員を配置せざるを得ないため、今後も右肩下がりになっていく可能性が高い。</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デジタル技術の活用や民間委託の活用など、人口規模に応じた持続可能な行政運営を図っていく。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42878</xdr:rowOff>
    </xdr:from>
    <xdr:to>
      <xdr:col>81</xdr:col>
      <xdr:colOff>44450</xdr:colOff>
      <xdr:row>66</xdr:row>
      <xdr:rowOff>154940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8428"/>
          <a:ext cx="0" cy="13122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129255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42878</xdr:rowOff>
    </xdr:from>
    <xdr:to>
      <xdr:col>81</xdr:col>
      <xdr:colOff>133350</xdr:colOff>
      <xdr:row>59</xdr:row>
      <xdr:rowOff>42878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4899</xdr:rowOff>
    </xdr:from>
    <xdr:to>
      <xdr:col>81</xdr:col>
      <xdr:colOff>44450</xdr:colOff>
      <xdr:row>64</xdr:row>
      <xdr:rowOff>49712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977699"/>
          <a:ext cx="8382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149454</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36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132927</xdr:rowOff>
    </xdr:from>
    <xdr:to>
      <xdr:col>81</xdr:col>
      <xdr:colOff>95250</xdr:colOff>
      <xdr:row>62</xdr:row>
      <xdr:rowOff>63077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155666</xdr:rowOff>
    </xdr:from>
    <xdr:to>
      <xdr:col>77</xdr:col>
      <xdr:colOff>44450</xdr:colOff>
      <xdr:row>64</xdr:row>
      <xdr:rowOff>4899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957016"/>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114542</xdr:rowOff>
    </xdr:from>
    <xdr:to>
      <xdr:col>77</xdr:col>
      <xdr:colOff>95250</xdr:colOff>
      <xdr:row>62</xdr:row>
      <xdr:rowOff>44692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54869</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41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139579</xdr:rowOff>
    </xdr:from>
    <xdr:to>
      <xdr:col>72</xdr:col>
      <xdr:colOff>203200</xdr:colOff>
      <xdr:row>63</xdr:row>
      <xdr:rowOff>155666</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940929"/>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103051</xdr:rowOff>
    </xdr:from>
    <xdr:to>
      <xdr:col>73</xdr:col>
      <xdr:colOff>44450</xdr:colOff>
      <xdr:row>62</xdr:row>
      <xdr:rowOff>33201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43378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30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105108</xdr:rowOff>
    </xdr:from>
    <xdr:to>
      <xdr:col>68</xdr:col>
      <xdr:colOff>152400</xdr:colOff>
      <xdr:row>63</xdr:row>
      <xdr:rowOff>139579</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906458"/>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96157</xdr:rowOff>
    </xdr:from>
    <xdr:to>
      <xdr:col>68</xdr:col>
      <xdr:colOff>203200</xdr:colOff>
      <xdr:row>62</xdr:row>
      <xdr:rowOff>26307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36484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32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58238</xdr:rowOff>
    </xdr:from>
    <xdr:to>
      <xdr:col>64</xdr:col>
      <xdr:colOff>152400</xdr:colOff>
      <xdr:row>61</xdr:row>
      <xdr:rowOff>159838</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170015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8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170362</xdr:rowOff>
    </xdr:from>
    <xdr:to>
      <xdr:col>81</xdr:col>
      <xdr:colOff>95250</xdr:colOff>
      <xdr:row>64</xdr:row>
      <xdr:rowOff>100512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97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142439</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943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125549</xdr:rowOff>
    </xdr:from>
    <xdr:to>
      <xdr:col>77</xdr:col>
      <xdr:colOff>95250</xdr:colOff>
      <xdr:row>64</xdr:row>
      <xdr:rowOff>55699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92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40476</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0132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104866</xdr:rowOff>
    </xdr:from>
    <xdr:to>
      <xdr:col>73</xdr:col>
      <xdr:colOff>44450</xdr:colOff>
      <xdr:row>64</xdr:row>
      <xdr:rowOff>35016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906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19793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992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88779</xdr:rowOff>
    </xdr:from>
    <xdr:to>
      <xdr:col>68</xdr:col>
      <xdr:colOff>203200</xdr:colOff>
      <xdr:row>64</xdr:row>
      <xdr:rowOff>18929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89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3706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97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54308</xdr:rowOff>
    </xdr:from>
    <xdr:to>
      <xdr:col>64</xdr:col>
      <xdr:colOff>152400</xdr:colOff>
      <xdr:row>63</xdr:row>
      <xdr:rowOff>155908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85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140685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942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昨年度より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ポイント減少したが、全国平均及び類似団体内平均値に近い状況となっている。今後大型事業に伴う地方債の発行が予定されているため、実質公債費比率の上昇が懸念されている。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59267</xdr:rowOff>
    </xdr:from>
    <xdr:to>
      <xdr:col>81</xdr:col>
      <xdr:colOff>44450</xdr:colOff>
      <xdr:row>45</xdr:row>
      <xdr:rowOff>74083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60017"/>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145644</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59267</xdr:rowOff>
    </xdr:from>
    <xdr:to>
      <xdr:col>81</xdr:col>
      <xdr:colOff>133350</xdr:colOff>
      <xdr:row>35</xdr:row>
      <xdr:rowOff>59267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46567</xdr:rowOff>
    </xdr:from>
    <xdr:to>
      <xdr:col>81</xdr:col>
      <xdr:colOff>44450</xdr:colOff>
      <xdr:row>40</xdr:row>
      <xdr:rowOff>127000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904567"/>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8060</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66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127000</xdr:rowOff>
    </xdr:from>
    <xdr:to>
      <xdr:col>77</xdr:col>
      <xdr:colOff>44450</xdr:colOff>
      <xdr:row>40</xdr:row>
      <xdr:rowOff>127000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22578</xdr:rowOff>
    </xdr:from>
    <xdr:to>
      <xdr:col>77</xdr:col>
      <xdr:colOff>95250</xdr:colOff>
      <xdr:row>40</xdr:row>
      <xdr:rowOff>124178</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134355</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64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127000</xdr:rowOff>
    </xdr:from>
    <xdr:to>
      <xdr:col>72</xdr:col>
      <xdr:colOff>203200</xdr:colOff>
      <xdr:row>41</xdr:row>
      <xdr:rowOff>22578</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6985000"/>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107544</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22578</xdr:rowOff>
    </xdr:from>
    <xdr:to>
      <xdr:col>68</xdr:col>
      <xdr:colOff>152400</xdr:colOff>
      <xdr:row>42</xdr:row>
      <xdr:rowOff>25400</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7052028"/>
          <a:ext cx="889000" cy="17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153811</xdr:rowOff>
    </xdr:from>
    <xdr:to>
      <xdr:col>68</xdr:col>
      <xdr:colOff>203200</xdr:colOff>
      <xdr:row>40</xdr:row>
      <xdr:rowOff>83961</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94138</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22578</xdr:rowOff>
    </xdr:from>
    <xdr:to>
      <xdr:col>64</xdr:col>
      <xdr:colOff>152400</xdr:colOff>
      <xdr:row>40</xdr:row>
      <xdr:rowOff>124178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134355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6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12294</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69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76200</xdr:rowOff>
    </xdr:from>
    <xdr:to>
      <xdr:col>77</xdr:col>
      <xdr:colOff>95250</xdr:colOff>
      <xdr:row>41</xdr:row>
      <xdr:rowOff>6350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162577</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76200</xdr:rowOff>
    </xdr:from>
    <xdr:to>
      <xdr:col>73</xdr:col>
      <xdr:colOff>44450</xdr:colOff>
      <xdr:row>41</xdr:row>
      <xdr:rowOff>6350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162577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143228</xdr:rowOff>
    </xdr:from>
    <xdr:to>
      <xdr:col>68</xdr:col>
      <xdr:colOff>203200</xdr:colOff>
      <xdr:row>41</xdr:row>
      <xdr:rowOff>73378</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00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58155</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08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以降同様の状況となっている。今後は大型事業に伴う地方債の発行が予定されていることから、事業実施の適正化を図り、健全化に努める。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35916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1852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7993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60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35916</xdr:rowOff>
    </xdr:from>
    <xdr:to>
      <xdr:col>81</xdr:col>
      <xdr:colOff>133350</xdr:colOff>
      <xdr:row>21</xdr:row>
      <xdr:rowOff>35916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63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49776</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4500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77699</xdr:rowOff>
    </xdr:from>
    <xdr:to>
      <xdr:col>81</xdr:col>
      <xdr:colOff>95250</xdr:colOff>
      <xdr:row>15</xdr:row>
      <xdr:rowOff>7849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47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83007</xdr:rowOff>
    </xdr:from>
    <xdr:to>
      <xdr:col>77</xdr:col>
      <xdr:colOff>95250</xdr:colOff>
      <xdr:row>15</xdr:row>
      <xdr:rowOff>13157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23334</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52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84938</xdr:rowOff>
    </xdr:from>
    <xdr:to>
      <xdr:col>73</xdr:col>
      <xdr:colOff>44450</xdr:colOff>
      <xdr:row>15</xdr:row>
      <xdr:rowOff>15088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25265</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25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122580</xdr:rowOff>
    </xdr:from>
    <xdr:to>
      <xdr:col>68</xdr:col>
      <xdr:colOff>203200</xdr:colOff>
      <xdr:row>15</xdr:row>
      <xdr:rowOff>52730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62907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8560</xdr:rowOff>
    </xdr:from>
    <xdr:to>
      <xdr:col>64</xdr:col>
      <xdr:colOff>152400</xdr:colOff>
      <xdr:row>15</xdr:row>
      <xdr:rowOff>110160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94937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66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99416</xdr:rowOff>
    </xdr:from>
    <xdr:to>
      <xdr:col>64</xdr:col>
      <xdr:colOff>152400</xdr:colOff>
      <xdr:row>15</xdr:row>
      <xdr:rowOff>29566</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3462000" y="249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39743</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26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大分県津久見市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14,980
14,924
79.48
12,909,122
12,468,581
432,094
5,961,045
10,907,273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昨年度より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ポイント減少したが、全国平均及び類似団体内平均値を上回っている。</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つの有人離島と半島部を抱えているため行政効率が良くないことや、市単独で消防本部を有していること、学校給食の一部が自校式であること等により、人件費比率が高くなっている。人件費の抑制に向けては、今後もデジタル技術の活用や、民間委託の活用等も検討し、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8890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31750</xdr:rowOff>
    </xdr:from>
    <xdr:to>
      <xdr:col>24</xdr:col>
      <xdr:colOff>25400</xdr:colOff>
      <xdr:row>39</xdr:row>
      <xdr:rowOff>54610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7183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73677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45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54610</xdr:rowOff>
    </xdr:from>
    <xdr:to>
      <xdr:col>19</xdr:col>
      <xdr:colOff>187325</xdr:colOff>
      <xdr:row>39</xdr:row>
      <xdr:rowOff>107950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7411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152400</xdr:rowOff>
    </xdr:from>
    <xdr:to>
      <xdr:col>20</xdr:col>
      <xdr:colOff>38100</xdr:colOff>
      <xdr:row>37</xdr:row>
      <xdr:rowOff>82550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92727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9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16510</xdr:rowOff>
    </xdr:from>
    <xdr:to>
      <xdr:col>15</xdr:col>
      <xdr:colOff>98425</xdr:colOff>
      <xdr:row>39</xdr:row>
      <xdr:rowOff>107950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7030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69867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16510</xdr:rowOff>
    </xdr:from>
    <xdr:to>
      <xdr:col>11</xdr:col>
      <xdr:colOff>9525</xdr:colOff>
      <xdr:row>39</xdr:row>
      <xdr:rowOff>92710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7030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92727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152400</xdr:rowOff>
    </xdr:from>
    <xdr:to>
      <xdr:col>24</xdr:col>
      <xdr:colOff>76200</xdr:colOff>
      <xdr:row>39</xdr:row>
      <xdr:rowOff>82550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124477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3810</xdr:rowOff>
    </xdr:from>
    <xdr:to>
      <xdr:col>20</xdr:col>
      <xdr:colOff>38100</xdr:colOff>
      <xdr:row>39</xdr:row>
      <xdr:rowOff>105410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69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90187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7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57150</xdr:rowOff>
    </xdr:from>
    <xdr:to>
      <xdr:col>15</xdr:col>
      <xdr:colOff>149225</xdr:colOff>
      <xdr:row>39</xdr:row>
      <xdr:rowOff>158750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143527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83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137160</xdr:rowOff>
    </xdr:from>
    <xdr:to>
      <xdr:col>11</xdr:col>
      <xdr:colOff>60325</xdr:colOff>
      <xdr:row>39</xdr:row>
      <xdr:rowOff>67310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65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52087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73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41910</xdr:rowOff>
    </xdr:from>
    <xdr:to>
      <xdr:col>6</xdr:col>
      <xdr:colOff>171450</xdr:colOff>
      <xdr:row>39</xdr:row>
      <xdr:rowOff>143510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128287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81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委託料等の増加により</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昨年度より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ポイント増加しているが、全国平均及び類似団体内平均値を下回っている。今後も、事業の必要性を十分精査し、適正な事業実施に努める。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20</xdr:row>
      <xdr:rowOff>104140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8346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76217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104140</xdr:rowOff>
    </xdr:from>
    <xdr:to>
      <xdr:col>82</xdr:col>
      <xdr:colOff>196850</xdr:colOff>
      <xdr:row>20</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161290</xdr:rowOff>
    </xdr:from>
    <xdr:to>
      <xdr:col>82</xdr:col>
      <xdr:colOff>107950</xdr:colOff>
      <xdr:row>16</xdr:row>
      <xdr:rowOff>104140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73304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6367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2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130810</xdr:rowOff>
    </xdr:from>
    <xdr:to>
      <xdr:col>78</xdr:col>
      <xdr:colOff>69850</xdr:colOff>
      <xdr:row>15</xdr:row>
      <xdr:rowOff>161290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7025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90187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0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100330</xdr:rowOff>
    </xdr:from>
    <xdr:to>
      <xdr:col>73</xdr:col>
      <xdr:colOff>180975</xdr:colOff>
      <xdr:row>15</xdr:row>
      <xdr:rowOff>130810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6720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85090</xdr:rowOff>
    </xdr:from>
    <xdr:to>
      <xdr:col>69</xdr:col>
      <xdr:colOff>92075</xdr:colOff>
      <xdr:row>15</xdr:row>
      <xdr:rowOff>100330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6568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162577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170197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53340</xdr:rowOff>
    </xdr:from>
    <xdr:to>
      <xdr:col>82</xdr:col>
      <xdr:colOff>158750</xdr:colOff>
      <xdr:row>16</xdr:row>
      <xdr:rowOff>154940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69867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64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110490</xdr:rowOff>
    </xdr:from>
    <xdr:to>
      <xdr:col>78</xdr:col>
      <xdr:colOff>120650</xdr:colOff>
      <xdr:row>16</xdr:row>
      <xdr:rowOff>40640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50817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451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80010</xdr:rowOff>
    </xdr:from>
    <xdr:to>
      <xdr:col>74</xdr:col>
      <xdr:colOff>31750</xdr:colOff>
      <xdr:row>16</xdr:row>
      <xdr:rowOff>10160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20337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49530</xdr:rowOff>
    </xdr:from>
    <xdr:to>
      <xdr:col>69</xdr:col>
      <xdr:colOff>142875</xdr:colOff>
      <xdr:row>15</xdr:row>
      <xdr:rowOff>151130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2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161307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34290</xdr:rowOff>
    </xdr:from>
    <xdr:to>
      <xdr:col>65</xdr:col>
      <xdr:colOff>53975</xdr:colOff>
      <xdr:row>15</xdr:row>
      <xdr:rowOff>135890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146067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37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昨年度より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たが、全国平均及び類似団体内平均値を上回っている。大きな割合を占めているのは、保育所運営費、介護給付費、生活保護扶助費等である。今後も子育て施策の拡充や高齢化の進行等により、扶助費は高い水準で推移していくものと予測され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62</xdr:row>
      <xdr:rowOff>78015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91385"/>
          <a:ext cx="0" cy="1616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4535</xdr:rowOff>
    </xdr:from>
    <xdr:to>
      <xdr:col>24</xdr:col>
      <xdr:colOff>25400</xdr:colOff>
      <xdr:row>57</xdr:row>
      <xdr:rowOff>118835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777185"/>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109055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38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4535</xdr:rowOff>
    </xdr:from>
    <xdr:to>
      <xdr:col>19</xdr:col>
      <xdr:colOff>187325</xdr:colOff>
      <xdr:row>57</xdr:row>
      <xdr:rowOff>86178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777185"/>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92528</xdr:rowOff>
    </xdr:from>
    <xdr:to>
      <xdr:col>20</xdr:col>
      <xdr:colOff>38100</xdr:colOff>
      <xdr:row>57</xdr:row>
      <xdr:rowOff>22678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32855</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6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20865</xdr:rowOff>
    </xdr:from>
    <xdr:to>
      <xdr:col>15</xdr:col>
      <xdr:colOff>98425</xdr:colOff>
      <xdr:row>57</xdr:row>
      <xdr:rowOff>86178</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7935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10885</xdr:rowOff>
    </xdr:from>
    <xdr:to>
      <xdr:col>15</xdr:col>
      <xdr:colOff>149225</xdr:colOff>
      <xdr:row>56</xdr:row>
      <xdr:rowOff>112485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122662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20865</xdr:rowOff>
    </xdr:from>
    <xdr:to>
      <xdr:col>11</xdr:col>
      <xdr:colOff>9525</xdr:colOff>
      <xdr:row>58</xdr:row>
      <xdr:rowOff>78015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793515"/>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90005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199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68035</xdr:rowOff>
    </xdr:from>
    <xdr:to>
      <xdr:col>24</xdr:col>
      <xdr:colOff>76200</xdr:colOff>
      <xdr:row>57</xdr:row>
      <xdr:rowOff>169635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8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40112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125185</xdr:rowOff>
    </xdr:from>
    <xdr:to>
      <xdr:col>20</xdr:col>
      <xdr:colOff>38100</xdr:colOff>
      <xdr:row>57</xdr:row>
      <xdr:rowOff>55335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40112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35378</xdr:rowOff>
    </xdr:from>
    <xdr:to>
      <xdr:col>15</xdr:col>
      <xdr:colOff>149225</xdr:colOff>
      <xdr:row>57</xdr:row>
      <xdr:rowOff>136978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80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121755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141515</xdr:rowOff>
    </xdr:from>
    <xdr:to>
      <xdr:col>11</xdr:col>
      <xdr:colOff>60325</xdr:colOff>
      <xdr:row>57</xdr:row>
      <xdr:rowOff>71665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56442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8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27215</xdr:rowOff>
    </xdr:from>
    <xdr:to>
      <xdr:col>6</xdr:col>
      <xdr:colOff>171450</xdr:colOff>
      <xdr:row>58</xdr:row>
      <xdr:rowOff>128815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97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113592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昨年度より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ポイント増加し、全国平均及び類似団体内平均値を上回っている。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全国平均及び類似団体内平均値を上回っている状況であるため、今後、特別会計への繰出金の内容等を十分精査し、安易な繰出は行わないよう努める。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88900</xdr:rowOff>
    </xdr:from>
    <xdr:to>
      <xdr:col>82</xdr:col>
      <xdr:colOff>107950</xdr:colOff>
      <xdr:row>60</xdr:row>
      <xdr:rowOff>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0430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143527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0</xdr:rowOff>
    </xdr:from>
    <xdr:to>
      <xdr:col>82</xdr:col>
      <xdr:colOff>196850</xdr:colOff>
      <xdr:row>60</xdr:row>
      <xdr:rowOff>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28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3827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88900</xdr:rowOff>
    </xdr:from>
    <xdr:to>
      <xdr:col>82</xdr:col>
      <xdr:colOff>196850</xdr:colOff>
      <xdr:row>52</xdr:row>
      <xdr:rowOff>88900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57150</xdr:rowOff>
    </xdr:from>
    <xdr:to>
      <xdr:col>82</xdr:col>
      <xdr:colOff>107950</xdr:colOff>
      <xdr:row>57</xdr:row>
      <xdr:rowOff>120650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8298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86377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344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69850</xdr:rowOff>
    </xdr:from>
    <xdr:to>
      <xdr:col>82</xdr:col>
      <xdr:colOff>158750</xdr:colOff>
      <xdr:row>56</xdr:row>
      <xdr:rowOff>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49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57150</xdr:rowOff>
    </xdr:from>
    <xdr:to>
      <xdr:col>78</xdr:col>
      <xdr:colOff>69850</xdr:colOff>
      <xdr:row>59</xdr:row>
      <xdr:rowOff>31750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829800"/>
          <a:ext cx="889000" cy="31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69850</xdr:rowOff>
    </xdr:from>
    <xdr:to>
      <xdr:col>78</xdr:col>
      <xdr:colOff>120650</xdr:colOff>
      <xdr:row>56</xdr:row>
      <xdr:rowOff>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49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10177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26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19050</xdr:rowOff>
    </xdr:from>
    <xdr:to>
      <xdr:col>73</xdr:col>
      <xdr:colOff>180975</xdr:colOff>
      <xdr:row>59</xdr:row>
      <xdr:rowOff>31750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134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82550</xdr:rowOff>
    </xdr:from>
    <xdr:to>
      <xdr:col>74</xdr:col>
      <xdr:colOff>31750</xdr:colOff>
      <xdr:row>56</xdr:row>
      <xdr:rowOff>12700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22877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19050</xdr:rowOff>
    </xdr:from>
    <xdr:to>
      <xdr:col>69</xdr:col>
      <xdr:colOff>92075</xdr:colOff>
      <xdr:row>62</xdr:row>
      <xdr:rowOff>38100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134600"/>
          <a:ext cx="889000" cy="53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31750</xdr:rowOff>
    </xdr:from>
    <xdr:to>
      <xdr:col>69</xdr:col>
      <xdr:colOff>142875</xdr:colOff>
      <xdr:row>55</xdr:row>
      <xdr:rowOff>133350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4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143527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23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95250</xdr:rowOff>
    </xdr:from>
    <xdr:to>
      <xdr:col>65</xdr:col>
      <xdr:colOff>53975</xdr:colOff>
      <xdr:row>56</xdr:row>
      <xdr:rowOff>25400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35577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69850</xdr:rowOff>
    </xdr:from>
    <xdr:to>
      <xdr:col>82</xdr:col>
      <xdr:colOff>158750</xdr:colOff>
      <xdr:row>58</xdr:row>
      <xdr:rowOff>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41927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6350</xdr:rowOff>
    </xdr:from>
    <xdr:to>
      <xdr:col>78</xdr:col>
      <xdr:colOff>120650</xdr:colOff>
      <xdr:row>57</xdr:row>
      <xdr:rowOff>107950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92727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86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152400</xdr:rowOff>
    </xdr:from>
    <xdr:to>
      <xdr:col>74</xdr:col>
      <xdr:colOff>31750</xdr:colOff>
      <xdr:row>59</xdr:row>
      <xdr:rowOff>82550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67327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139700</xdr:rowOff>
    </xdr:from>
    <xdr:to>
      <xdr:col>69</xdr:col>
      <xdr:colOff>142875</xdr:colOff>
      <xdr:row>59</xdr:row>
      <xdr:rowOff>69850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54627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158750</xdr:rowOff>
    </xdr:from>
    <xdr:to>
      <xdr:col>65</xdr:col>
      <xdr:colOff>53975</xdr:colOff>
      <xdr:row>62</xdr:row>
      <xdr:rowOff>88900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62</xdr:row>
      <xdr:rowOff>73677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70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昨年度より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ポイント減少しており、全国平均及び類似団体内平均値を下回っている。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今後も補助の妥当性や必要性、有効性等を精査し、経費の縮減に努める。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140716</xdr:rowOff>
    </xdr:from>
    <xdr:to>
      <xdr:col>82</xdr:col>
      <xdr:colOff>107950</xdr:colOff>
      <xdr:row>41</xdr:row>
      <xdr:rowOff>46990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00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55643</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140716</xdr:rowOff>
    </xdr:from>
    <xdr:to>
      <xdr:col>82</xdr:col>
      <xdr:colOff>196850</xdr:colOff>
      <xdr:row>34</xdr:row>
      <xdr:rowOff>140716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42418</xdr:rowOff>
    </xdr:from>
    <xdr:to>
      <xdr:col>82</xdr:col>
      <xdr:colOff>107950</xdr:colOff>
      <xdr:row>35</xdr:row>
      <xdr:rowOff>56134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04316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135145</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307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90424</xdr:rowOff>
    </xdr:from>
    <xdr:to>
      <xdr:col>78</xdr:col>
      <xdr:colOff>69850</xdr:colOff>
      <xdr:row>35</xdr:row>
      <xdr:rowOff>56134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5919724"/>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167640</xdr:rowOff>
    </xdr:from>
    <xdr:to>
      <xdr:col>78</xdr:col>
      <xdr:colOff>120650</xdr:colOff>
      <xdr:row>37</xdr:row>
      <xdr:rowOff>97790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82567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85852</xdr:rowOff>
    </xdr:from>
    <xdr:to>
      <xdr:col>73</xdr:col>
      <xdr:colOff>180975</xdr:colOff>
      <xdr:row>34</xdr:row>
      <xdr:rowOff>90424</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59151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40132</xdr:rowOff>
    </xdr:from>
    <xdr:to>
      <xdr:col>69</xdr:col>
      <xdr:colOff>92075</xdr:colOff>
      <xdr:row>34</xdr:row>
      <xdr:rowOff>85852</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586943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45991</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100855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163068</xdr:rowOff>
    </xdr:from>
    <xdr:to>
      <xdr:col>82</xdr:col>
      <xdr:colOff>158750</xdr:colOff>
      <xdr:row>35</xdr:row>
      <xdr:rowOff>93218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599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71645</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900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5334</xdr:rowOff>
    </xdr:from>
    <xdr:to>
      <xdr:col>78</xdr:col>
      <xdr:colOff>120650</xdr:colOff>
      <xdr:row>35</xdr:row>
      <xdr:rowOff>106934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117111</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774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39624</xdr:rowOff>
    </xdr:from>
    <xdr:to>
      <xdr:col>74</xdr:col>
      <xdr:colOff>31750</xdr:colOff>
      <xdr:row>34</xdr:row>
      <xdr:rowOff>141224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586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151401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63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35052</xdr:rowOff>
    </xdr:from>
    <xdr:to>
      <xdr:col>69</xdr:col>
      <xdr:colOff>142875</xdr:colOff>
      <xdr:row>34</xdr:row>
      <xdr:rowOff>136652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586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146829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63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160782</xdr:rowOff>
    </xdr:from>
    <xdr:to>
      <xdr:col>65</xdr:col>
      <xdr:colOff>53975</xdr:colOff>
      <xdr:row>34</xdr:row>
      <xdr:rowOff>90932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581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101109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58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臨時財政対策債の発行可能額の減少等により、昨年度より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ているが、全国平均及び類似団体内平均値を上回っている。今後も大型事業を予定していることから、公債費の割合は上がっていく見込みであり、事業の実施に当たっては、内容を慎重に精査するとともに、補助事業等を有効に活用しながら、後年度の負担の軽減を図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153670</xdr:rowOff>
    </xdr:from>
    <xdr:to>
      <xdr:col>24</xdr:col>
      <xdr:colOff>25400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6695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68597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41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153670</xdr:rowOff>
    </xdr:from>
    <xdr:to>
      <xdr:col>24</xdr:col>
      <xdr:colOff>114300</xdr:colOff>
      <xdr:row>73</xdr:row>
      <xdr:rowOff>153670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66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115570</xdr:rowOff>
    </xdr:from>
    <xdr:to>
      <xdr:col>24</xdr:col>
      <xdr:colOff>25400</xdr:colOff>
      <xdr:row>80</xdr:row>
      <xdr:rowOff>119380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660120"/>
          <a:ext cx="8382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134638</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64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118111</xdr:rowOff>
    </xdr:from>
    <xdr:to>
      <xdr:col>24</xdr:col>
      <xdr:colOff>76200</xdr:colOff>
      <xdr:row>78</xdr:row>
      <xdr:rowOff>48261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119380</xdr:rowOff>
    </xdr:from>
    <xdr:to>
      <xdr:col>19</xdr:col>
      <xdr:colOff>187325</xdr:colOff>
      <xdr:row>81</xdr:row>
      <xdr:rowOff>8889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3835380"/>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7620</xdr:rowOff>
    </xdr:from>
    <xdr:to>
      <xdr:col>20</xdr:col>
      <xdr:colOff>38100</xdr:colOff>
      <xdr:row>78</xdr:row>
      <xdr:rowOff>109220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119397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14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35561</xdr:rowOff>
    </xdr:from>
    <xdr:to>
      <xdr:col>15</xdr:col>
      <xdr:colOff>98425</xdr:colOff>
      <xdr:row>81</xdr:row>
      <xdr:rowOff>8889</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3751561"/>
          <a:ext cx="889000" cy="14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111777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35561</xdr:rowOff>
    </xdr:from>
    <xdr:to>
      <xdr:col>11</xdr:col>
      <xdr:colOff>9525</xdr:colOff>
      <xdr:row>80</xdr:row>
      <xdr:rowOff>43180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7515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50816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15239</xdr:rowOff>
    </xdr:from>
    <xdr:to>
      <xdr:col>6</xdr:col>
      <xdr:colOff>171450</xdr:colOff>
      <xdr:row>78</xdr:row>
      <xdr:rowOff>116839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127016</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157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64770</xdr:rowOff>
    </xdr:from>
    <xdr:to>
      <xdr:col>24</xdr:col>
      <xdr:colOff>76200</xdr:colOff>
      <xdr:row>79</xdr:row>
      <xdr:rowOff>166370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36847</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68580</xdr:rowOff>
    </xdr:from>
    <xdr:to>
      <xdr:col>20</xdr:col>
      <xdr:colOff>38100</xdr:colOff>
      <xdr:row>80</xdr:row>
      <xdr:rowOff>170180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78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154957</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87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129539</xdr:rowOff>
    </xdr:from>
    <xdr:to>
      <xdr:col>15</xdr:col>
      <xdr:colOff>149225</xdr:colOff>
      <xdr:row>81</xdr:row>
      <xdr:rowOff>59689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84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44466</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931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156211</xdr:rowOff>
    </xdr:from>
    <xdr:to>
      <xdr:col>11</xdr:col>
      <xdr:colOff>60325</xdr:colOff>
      <xdr:row>80</xdr:row>
      <xdr:rowOff>86361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70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71138</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7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163830</xdr:rowOff>
    </xdr:from>
    <xdr:to>
      <xdr:col>6</xdr:col>
      <xdr:colOff>171450</xdr:colOff>
      <xdr:row>80</xdr:row>
      <xdr:rowOff>93980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70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78757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79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昨年度より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ているが、全国平均及び類似団体内平均値を下回っている。高齢化率が高く、今後も扶助費等が高い水準で推移していくものと予測されるが、財政改革の推進等により経常経費の削減に努める。</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89444</xdr:rowOff>
    </xdr:from>
    <xdr:to>
      <xdr:col>82</xdr:col>
      <xdr:colOff>107950</xdr:colOff>
      <xdr:row>81</xdr:row>
      <xdr:rowOff>11068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605294"/>
          <a:ext cx="0" cy="1293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154595</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87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11068</xdr:rowOff>
    </xdr:from>
    <xdr:to>
      <xdr:col>82</xdr:col>
      <xdr:colOff>196850</xdr:colOff>
      <xdr:row>81</xdr:row>
      <xdr:rowOff>11068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89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4371</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34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89444</xdr:rowOff>
    </xdr:from>
    <xdr:to>
      <xdr:col>82</xdr:col>
      <xdr:colOff>196850</xdr:colOff>
      <xdr:row>73</xdr:row>
      <xdr:rowOff>89444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60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33927</xdr:rowOff>
    </xdr:from>
    <xdr:to>
      <xdr:col>82</xdr:col>
      <xdr:colOff>107950</xdr:colOff>
      <xdr:row>75</xdr:row>
      <xdr:rowOff>171087</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5671800" y="12892677"/>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77669</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1078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105592</xdr:rowOff>
    </xdr:from>
    <xdr:to>
      <xdr:col>82</xdr:col>
      <xdr:colOff>158750</xdr:colOff>
      <xdr:row>77</xdr:row>
      <xdr:rowOff>35742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13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33927</xdr:rowOff>
    </xdr:from>
    <xdr:to>
      <xdr:col>78</xdr:col>
      <xdr:colOff>69850</xdr:colOff>
      <xdr:row>75</xdr:row>
      <xdr:rowOff>53522</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4782800" y="12892677"/>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20682</xdr:rowOff>
    </xdr:from>
    <xdr:to>
      <xdr:col>78</xdr:col>
      <xdr:colOff>120650</xdr:colOff>
      <xdr:row>76</xdr:row>
      <xdr:rowOff>122282</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305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107059</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31372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81280</xdr:rowOff>
    </xdr:from>
    <xdr:to>
      <xdr:col>73</xdr:col>
      <xdr:colOff>180975</xdr:colOff>
      <xdr:row>75</xdr:row>
      <xdr:rowOff>53522</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893800" y="12768580"/>
          <a:ext cx="889000" cy="14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107224</xdr:rowOff>
    </xdr:from>
    <xdr:to>
      <xdr:col>74</xdr:col>
      <xdr:colOff>31750</xdr:colOff>
      <xdr:row>76</xdr:row>
      <xdr:rowOff>37374</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296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22151</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052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81280</xdr:rowOff>
    </xdr:from>
    <xdr:to>
      <xdr:col>69</xdr:col>
      <xdr:colOff>92075</xdr:colOff>
      <xdr:row>76</xdr:row>
      <xdr:rowOff>91077</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3004800" y="12768580"/>
          <a:ext cx="889000" cy="35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95794</xdr:rowOff>
    </xdr:from>
    <xdr:to>
      <xdr:col>69</xdr:col>
      <xdr:colOff>142875</xdr:colOff>
      <xdr:row>75</xdr:row>
      <xdr:rowOff>25944</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27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10721</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869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139881</xdr:rowOff>
    </xdr:from>
    <xdr:to>
      <xdr:col>65</xdr:col>
      <xdr:colOff>53975</xdr:colOff>
      <xdr:row>76</xdr:row>
      <xdr:rowOff>70031</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299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80208</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767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120287</xdr:rowOff>
    </xdr:from>
    <xdr:to>
      <xdr:col>82</xdr:col>
      <xdr:colOff>158750</xdr:colOff>
      <xdr:row>76</xdr:row>
      <xdr:rowOff>50437</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297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136814</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2824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154577</xdr:rowOff>
    </xdr:from>
    <xdr:to>
      <xdr:col>78</xdr:col>
      <xdr:colOff>120650</xdr:colOff>
      <xdr:row>75</xdr:row>
      <xdr:rowOff>84727</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284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94904</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2610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2722</xdr:rowOff>
    </xdr:from>
    <xdr:to>
      <xdr:col>74</xdr:col>
      <xdr:colOff>31750</xdr:colOff>
      <xdr:row>75</xdr:row>
      <xdr:rowOff>104322</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286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114499</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263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30480</xdr:rowOff>
    </xdr:from>
    <xdr:to>
      <xdr:col>69</xdr:col>
      <xdr:colOff>142875</xdr:colOff>
      <xdr:row>74</xdr:row>
      <xdr:rowOff>132080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142257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248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40277</xdr:rowOff>
    </xdr:from>
    <xdr:to>
      <xdr:col>65</xdr:col>
      <xdr:colOff>53975</xdr:colOff>
      <xdr:row>76</xdr:row>
      <xdr:rowOff>141877</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307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126654</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3156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大分県津久見市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115380</xdr:rowOff>
    </xdr:from>
    <xdr:to>
      <xdr:col>29</xdr:col>
      <xdr:colOff>127000</xdr:colOff>
      <xdr:row>20</xdr:row>
      <xdr:rowOff>111709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20405"/>
          <a:ext cx="0" cy="13679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83786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111709</xdr:rowOff>
    </xdr:from>
    <xdr:to>
      <xdr:col>30</xdr:col>
      <xdr:colOff>25400</xdr:colOff>
      <xdr:row>20</xdr:row>
      <xdr:rowOff>111709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83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30307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115380</xdr:rowOff>
    </xdr:from>
    <xdr:to>
      <xdr:col>30</xdr:col>
      <xdr:colOff>25400</xdr:colOff>
      <xdr:row>12</xdr:row>
      <xdr:rowOff>115380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204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46215</xdr:rowOff>
    </xdr:from>
    <xdr:to>
      <xdr:col>29</xdr:col>
      <xdr:colOff>127000</xdr:colOff>
      <xdr:row>15</xdr:row>
      <xdr:rowOff>84252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665590"/>
          <a:ext cx="647700" cy="380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84815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75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112738</xdr:rowOff>
    </xdr:from>
    <xdr:to>
      <xdr:col>29</xdr:col>
      <xdr:colOff>177800</xdr:colOff>
      <xdr:row>17</xdr:row>
      <xdr:rowOff>42888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84252</xdr:rowOff>
    </xdr:from>
    <xdr:to>
      <xdr:col>26</xdr:col>
      <xdr:colOff>50800</xdr:colOff>
      <xdr:row>15</xdr:row>
      <xdr:rowOff>126403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703627"/>
          <a:ext cx="698500" cy="421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38024</xdr:rowOff>
    </xdr:from>
    <xdr:to>
      <xdr:col>26</xdr:col>
      <xdr:colOff>101600</xdr:colOff>
      <xdr:row>17</xdr:row>
      <xdr:rowOff>139624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00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124401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86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126403</xdr:rowOff>
    </xdr:from>
    <xdr:to>
      <xdr:col>22</xdr:col>
      <xdr:colOff>114300</xdr:colOff>
      <xdr:row>15</xdr:row>
      <xdr:rowOff>160566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745778"/>
          <a:ext cx="698500" cy="341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71730</xdr:rowOff>
    </xdr:from>
    <xdr:to>
      <xdr:col>22</xdr:col>
      <xdr:colOff>165100</xdr:colOff>
      <xdr:row>18</xdr:row>
      <xdr:rowOff>1880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34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158107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2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160566</xdr:rowOff>
    </xdr:from>
    <xdr:to>
      <xdr:col>18</xdr:col>
      <xdr:colOff>177800</xdr:colOff>
      <xdr:row>16</xdr:row>
      <xdr:rowOff>44196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779941"/>
          <a:ext cx="698500" cy="550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92735</xdr:rowOff>
    </xdr:from>
    <xdr:to>
      <xdr:col>19</xdr:col>
      <xdr:colOff>38100</xdr:colOff>
      <xdr:row>18</xdr:row>
      <xdr:rowOff>22885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55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7662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41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137541</xdr:rowOff>
    </xdr:from>
    <xdr:to>
      <xdr:col>15</xdr:col>
      <xdr:colOff>101600</xdr:colOff>
      <xdr:row>18</xdr:row>
      <xdr:rowOff>67691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99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52468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86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166865</xdr:rowOff>
    </xdr:from>
    <xdr:to>
      <xdr:col>29</xdr:col>
      <xdr:colOff>177800</xdr:colOff>
      <xdr:row>15</xdr:row>
      <xdr:rowOff>97015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6147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11942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459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33452</xdr:rowOff>
    </xdr:from>
    <xdr:to>
      <xdr:col>26</xdr:col>
      <xdr:colOff>101600</xdr:colOff>
      <xdr:row>15</xdr:row>
      <xdr:rowOff>135052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6528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145229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4217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75603</xdr:rowOff>
    </xdr:from>
    <xdr:to>
      <xdr:col>22</xdr:col>
      <xdr:colOff>165100</xdr:colOff>
      <xdr:row>16</xdr:row>
      <xdr:rowOff>5753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6949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15930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463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109766</xdr:rowOff>
    </xdr:from>
    <xdr:to>
      <xdr:col>19</xdr:col>
      <xdr:colOff>38100</xdr:colOff>
      <xdr:row>16</xdr:row>
      <xdr:rowOff>39916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7291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50093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498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164846</xdr:rowOff>
    </xdr:from>
    <xdr:to>
      <xdr:col>15</xdr:col>
      <xdr:colOff>101600</xdr:colOff>
      <xdr:row>16</xdr:row>
      <xdr:rowOff>94996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7842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105173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553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172949</xdr:rowOff>
    </xdr:from>
    <xdr:to>
      <xdr:col>29</xdr:col>
      <xdr:colOff>127000</xdr:colOff>
      <xdr:row>37</xdr:row>
      <xdr:rowOff>280358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97499"/>
          <a:ext cx="0" cy="13075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252435</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77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280358</xdr:rowOff>
    </xdr:from>
    <xdr:to>
      <xdr:col>30</xdr:col>
      <xdr:colOff>25400</xdr:colOff>
      <xdr:row>37</xdr:row>
      <xdr:rowOff>280358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4050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87876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40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172949</xdr:rowOff>
    </xdr:from>
    <xdr:to>
      <xdr:col>30</xdr:col>
      <xdr:colOff>25400</xdr:colOff>
      <xdr:row>33</xdr:row>
      <xdr:rowOff>172949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974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95355</xdr:rowOff>
    </xdr:from>
    <xdr:to>
      <xdr:col>29</xdr:col>
      <xdr:colOff>127000</xdr:colOff>
      <xdr:row>35</xdr:row>
      <xdr:rowOff>255310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6705705"/>
          <a:ext cx="647700" cy="1599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36393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6467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191316</xdr:rowOff>
    </xdr:from>
    <xdr:to>
      <xdr:col>29</xdr:col>
      <xdr:colOff>177800</xdr:colOff>
      <xdr:row>35</xdr:row>
      <xdr:rowOff>292916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8016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28277</xdr:rowOff>
    </xdr:from>
    <xdr:to>
      <xdr:col>26</xdr:col>
      <xdr:colOff>50800</xdr:colOff>
      <xdr:row>35</xdr:row>
      <xdr:rowOff>95355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6638627"/>
          <a:ext cx="698500" cy="670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174204</xdr:rowOff>
    </xdr:from>
    <xdr:to>
      <xdr:col>26</xdr:col>
      <xdr:colOff>101600</xdr:colOff>
      <xdr:row>35</xdr:row>
      <xdr:rowOff>275804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784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260581</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870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28277</xdr:rowOff>
    </xdr:from>
    <xdr:to>
      <xdr:col>22</xdr:col>
      <xdr:colOff>114300</xdr:colOff>
      <xdr:row>35</xdr:row>
      <xdr:rowOff>135916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638627"/>
          <a:ext cx="698500" cy="1076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202192</xdr:rowOff>
    </xdr:from>
    <xdr:to>
      <xdr:col>22</xdr:col>
      <xdr:colOff>165100</xdr:colOff>
      <xdr:row>35</xdr:row>
      <xdr:rowOff>303792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288569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898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135916</xdr:rowOff>
    </xdr:from>
    <xdr:to>
      <xdr:col>18</xdr:col>
      <xdr:colOff>177800</xdr:colOff>
      <xdr:row>35</xdr:row>
      <xdr:rowOff>168442</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6746266"/>
          <a:ext cx="698500" cy="325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247160</xdr:rowOff>
    </xdr:from>
    <xdr:to>
      <xdr:col>19</xdr:col>
      <xdr:colOff>38100</xdr:colOff>
      <xdr:row>36</xdr:row>
      <xdr:rowOff>5860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333537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94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274396</xdr:rowOff>
    </xdr:from>
    <xdr:to>
      <xdr:col>15</xdr:col>
      <xdr:colOff>101600</xdr:colOff>
      <xdr:row>36</xdr:row>
      <xdr:rowOff>33096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17873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97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204510</xdr:rowOff>
    </xdr:from>
    <xdr:to>
      <xdr:col>29</xdr:col>
      <xdr:colOff>177800</xdr:colOff>
      <xdr:row>35</xdr:row>
      <xdr:rowOff>306110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8148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176587</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78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44555</xdr:rowOff>
    </xdr:from>
    <xdr:to>
      <xdr:col>26</xdr:col>
      <xdr:colOff>101600</xdr:colOff>
      <xdr:row>35</xdr:row>
      <xdr:rowOff>146155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6549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156332</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423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320377</xdr:rowOff>
    </xdr:from>
    <xdr:to>
      <xdr:col>22</xdr:col>
      <xdr:colOff>165100</xdr:colOff>
      <xdr:row>35</xdr:row>
      <xdr:rowOff>79077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5878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89254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356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85116</xdr:rowOff>
    </xdr:from>
    <xdr:to>
      <xdr:col>19</xdr:col>
      <xdr:colOff>38100</xdr:colOff>
      <xdr:row>35</xdr:row>
      <xdr:rowOff>186716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6954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196893</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464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117642</xdr:rowOff>
    </xdr:from>
    <xdr:to>
      <xdr:col>15</xdr:col>
      <xdr:colOff>101600</xdr:colOff>
      <xdr:row>35</xdr:row>
      <xdr:rowOff>219242</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7279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229419</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496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大分県津久見市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14,980
14,924
79.48
12,909,122
12,468,581
432,094
5,961,045
10,907,273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24727</xdr:rowOff>
    </xdr:from>
    <xdr:to>
      <xdr:col>24</xdr:col>
      <xdr:colOff>62865</xdr:colOff>
      <xdr:row>38</xdr:row>
      <xdr:rowOff>14757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68227"/>
          <a:ext cx="1270" cy="136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18584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3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14757</xdr:rowOff>
    </xdr:from>
    <xdr:to>
      <xdr:col>24</xdr:col>
      <xdr:colOff>152400</xdr:colOff>
      <xdr:row>38</xdr:row>
      <xdr:rowOff>14757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2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142854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4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24727</xdr:rowOff>
    </xdr:from>
    <xdr:to>
      <xdr:col>24</xdr:col>
      <xdr:colOff>152400</xdr:colOff>
      <xdr:row>30</xdr:row>
      <xdr:rowOff>24727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6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25883</xdr:rowOff>
    </xdr:from>
    <xdr:to>
      <xdr:col>24</xdr:col>
      <xdr:colOff>63500</xdr:colOff>
      <xdr:row>31</xdr:row>
      <xdr:rowOff>50114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340833"/>
          <a:ext cx="838200" cy="2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134459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92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156032</xdr:rowOff>
    </xdr:from>
    <xdr:to>
      <xdr:col>24</xdr:col>
      <xdr:colOff>114300</xdr:colOff>
      <xdr:row>34</xdr:row>
      <xdr:rowOff>86182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50114</xdr:rowOff>
    </xdr:from>
    <xdr:to>
      <xdr:col>19</xdr:col>
      <xdr:colOff>177800</xdr:colOff>
      <xdr:row>31</xdr:row>
      <xdr:rowOff>95479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365064"/>
          <a:ext cx="889000" cy="45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84734</xdr:rowOff>
    </xdr:from>
    <xdr:to>
      <xdr:col>20</xdr:col>
      <xdr:colOff>38100</xdr:colOff>
      <xdr:row>35</xdr:row>
      <xdr:rowOff>14884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6011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06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95479</xdr:rowOff>
    </xdr:from>
    <xdr:to>
      <xdr:col>15</xdr:col>
      <xdr:colOff>50800</xdr:colOff>
      <xdr:row>32</xdr:row>
      <xdr:rowOff>43485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410429"/>
          <a:ext cx="889000" cy="1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109995</xdr:rowOff>
    </xdr:from>
    <xdr:to>
      <xdr:col>15</xdr:col>
      <xdr:colOff>101600</xdr:colOff>
      <xdr:row>35</xdr:row>
      <xdr:rowOff>40145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31272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3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43485</xdr:rowOff>
    </xdr:from>
    <xdr:to>
      <xdr:col>10</xdr:col>
      <xdr:colOff>114300</xdr:colOff>
      <xdr:row>32</xdr:row>
      <xdr:rowOff>157264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529885"/>
          <a:ext cx="889000" cy="113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123088</xdr:rowOff>
    </xdr:from>
    <xdr:to>
      <xdr:col>10</xdr:col>
      <xdr:colOff>165100</xdr:colOff>
      <xdr:row>35</xdr:row>
      <xdr:rowOff>53238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44365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4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330</xdr:rowOff>
    </xdr:from>
    <xdr:to>
      <xdr:col>6</xdr:col>
      <xdr:colOff>38100</xdr:colOff>
      <xdr:row>35</xdr:row>
      <xdr:rowOff>101930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93057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9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146533</xdr:rowOff>
    </xdr:from>
    <xdr:to>
      <xdr:col>24</xdr:col>
      <xdr:colOff>114300</xdr:colOff>
      <xdr:row>31</xdr:row>
      <xdr:rowOff>76683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290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169410</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141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170764</xdr:rowOff>
    </xdr:from>
    <xdr:to>
      <xdr:col>20</xdr:col>
      <xdr:colOff>38100</xdr:colOff>
      <xdr:row>31</xdr:row>
      <xdr:rowOff>100914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31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29</xdr:row>
      <xdr:rowOff>117441</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089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44679</xdr:rowOff>
    </xdr:from>
    <xdr:to>
      <xdr:col>15</xdr:col>
      <xdr:colOff>101600</xdr:colOff>
      <xdr:row>31</xdr:row>
      <xdr:rowOff>146279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35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29</xdr:row>
      <xdr:rowOff>162806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134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164135</xdr:rowOff>
    </xdr:from>
    <xdr:to>
      <xdr:col>10</xdr:col>
      <xdr:colOff>165100</xdr:colOff>
      <xdr:row>32</xdr:row>
      <xdr:rowOff>94285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47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110812</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254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106464</xdr:rowOff>
    </xdr:from>
    <xdr:to>
      <xdr:col>6</xdr:col>
      <xdr:colOff>38100</xdr:colOff>
      <xdr:row>33</xdr:row>
      <xdr:rowOff>36614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59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53141</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368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110828</xdr:rowOff>
    </xdr:from>
    <xdr:to>
      <xdr:col>24</xdr:col>
      <xdr:colOff>62865</xdr:colOff>
      <xdr:row>58</xdr:row>
      <xdr:rowOff>165227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54778"/>
          <a:ext cx="1270" cy="125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169054</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1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165227</xdr:rowOff>
    </xdr:from>
    <xdr:to>
      <xdr:col>24</xdr:col>
      <xdr:colOff>152400</xdr:colOff>
      <xdr:row>58</xdr:row>
      <xdr:rowOff>165227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0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57505</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30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110828</xdr:rowOff>
    </xdr:from>
    <xdr:to>
      <xdr:col>24</xdr:col>
      <xdr:colOff>152400</xdr:colOff>
      <xdr:row>51</xdr:row>
      <xdr:rowOff>110828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54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77101</xdr:rowOff>
    </xdr:from>
    <xdr:to>
      <xdr:col>24</xdr:col>
      <xdr:colOff>63500</xdr:colOff>
      <xdr:row>57</xdr:row>
      <xdr:rowOff>145841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49751"/>
          <a:ext cx="838200" cy="68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31859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33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8982</xdr:rowOff>
    </xdr:from>
    <xdr:to>
      <xdr:col>24</xdr:col>
      <xdr:colOff>114300</xdr:colOff>
      <xdr:row>57</xdr:row>
      <xdr:rowOff>110582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123439</xdr:rowOff>
    </xdr:from>
    <xdr:to>
      <xdr:col>19</xdr:col>
      <xdr:colOff>177800</xdr:colOff>
      <xdr:row>57</xdr:row>
      <xdr:rowOff>145841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896089"/>
          <a:ext cx="889000" cy="22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69286</xdr:rowOff>
    </xdr:from>
    <xdr:to>
      <xdr:col>20</xdr:col>
      <xdr:colOff>38100</xdr:colOff>
      <xdr:row>57</xdr:row>
      <xdr:rowOff>170886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4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15963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1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109121</xdr:rowOff>
    </xdr:from>
    <xdr:to>
      <xdr:col>15</xdr:col>
      <xdr:colOff>50800</xdr:colOff>
      <xdr:row>57</xdr:row>
      <xdr:rowOff>123439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881771"/>
          <a:ext cx="889000" cy="1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49246</xdr:rowOff>
    </xdr:from>
    <xdr:to>
      <xdr:col>15</xdr:col>
      <xdr:colOff>101600</xdr:colOff>
      <xdr:row>57</xdr:row>
      <xdr:rowOff>150846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167373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109121</xdr:rowOff>
    </xdr:from>
    <xdr:to>
      <xdr:col>10</xdr:col>
      <xdr:colOff>114300</xdr:colOff>
      <xdr:row>57</xdr:row>
      <xdr:rowOff>151640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81771"/>
          <a:ext cx="889000" cy="4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103301</xdr:rowOff>
    </xdr:from>
    <xdr:to>
      <xdr:col>10</xdr:col>
      <xdr:colOff>165100</xdr:colOff>
      <xdr:row>58</xdr:row>
      <xdr:rowOff>33451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24578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6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154714</xdr:rowOff>
    </xdr:from>
    <xdr:to>
      <xdr:col>6</xdr:col>
      <xdr:colOff>38100</xdr:colOff>
      <xdr:row>58</xdr:row>
      <xdr:rowOff>84864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2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75991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1002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26301</xdr:rowOff>
    </xdr:from>
    <xdr:to>
      <xdr:col>24</xdr:col>
      <xdr:colOff>114300</xdr:colOff>
      <xdr:row>57</xdr:row>
      <xdr:rowOff>127901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9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4728</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77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95041</xdr:rowOff>
    </xdr:from>
    <xdr:to>
      <xdr:col>20</xdr:col>
      <xdr:colOff>38100</xdr:colOff>
      <xdr:row>58</xdr:row>
      <xdr:rowOff>25191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6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16318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60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72639</xdr:rowOff>
    </xdr:from>
    <xdr:to>
      <xdr:col>15</xdr:col>
      <xdr:colOff>101600</xdr:colOff>
      <xdr:row>58</xdr:row>
      <xdr:rowOff>2789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4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165366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38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58321</xdr:rowOff>
    </xdr:from>
    <xdr:to>
      <xdr:col>10</xdr:col>
      <xdr:colOff>165100</xdr:colOff>
      <xdr:row>57</xdr:row>
      <xdr:rowOff>159921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3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4998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60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100840</xdr:rowOff>
    </xdr:from>
    <xdr:to>
      <xdr:col>6</xdr:col>
      <xdr:colOff>38100</xdr:colOff>
      <xdr:row>58</xdr:row>
      <xdr:rowOff>30990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7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47517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648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33286</xdr:rowOff>
    </xdr:from>
    <xdr:to>
      <xdr:col>24</xdr:col>
      <xdr:colOff>62865</xdr:colOff>
      <xdr:row>79</xdr:row>
      <xdr:rowOff>25152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34786"/>
          <a:ext cx="1270" cy="1534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28979</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25152</xdr:rowOff>
    </xdr:from>
    <xdr:to>
      <xdr:col>24</xdr:col>
      <xdr:colOff>152400</xdr:colOff>
      <xdr:row>79</xdr:row>
      <xdr:rowOff>25152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9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151413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1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33286</xdr:rowOff>
    </xdr:from>
    <xdr:to>
      <xdr:col>24</xdr:col>
      <xdr:colOff>152400</xdr:colOff>
      <xdr:row>70</xdr:row>
      <xdr:rowOff>33286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34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165018</xdr:rowOff>
    </xdr:from>
    <xdr:to>
      <xdr:col>24</xdr:col>
      <xdr:colOff>63500</xdr:colOff>
      <xdr:row>79</xdr:row>
      <xdr:rowOff>3321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538118"/>
          <a:ext cx="838200" cy="9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160774</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90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137897</xdr:rowOff>
    </xdr:from>
    <xdr:to>
      <xdr:col>24</xdr:col>
      <xdr:colOff>114300</xdr:colOff>
      <xdr:row>78</xdr:row>
      <xdr:rowOff>68047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3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2578</xdr:rowOff>
    </xdr:from>
    <xdr:to>
      <xdr:col>19</xdr:col>
      <xdr:colOff>177800</xdr:colOff>
      <xdr:row>79</xdr:row>
      <xdr:rowOff>3321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547128"/>
          <a:ext cx="889000" cy="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15596</xdr:rowOff>
    </xdr:from>
    <xdr:to>
      <xdr:col>20</xdr:col>
      <xdr:colOff>38100</xdr:colOff>
      <xdr:row>78</xdr:row>
      <xdr:rowOff>117196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133723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63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166599</xdr:rowOff>
    </xdr:from>
    <xdr:to>
      <xdr:col>15</xdr:col>
      <xdr:colOff>50800</xdr:colOff>
      <xdr:row>79</xdr:row>
      <xdr:rowOff>2578</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539699"/>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12852</xdr:rowOff>
    </xdr:from>
    <xdr:to>
      <xdr:col>15</xdr:col>
      <xdr:colOff>101600</xdr:colOff>
      <xdr:row>78</xdr:row>
      <xdr:rowOff>114452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130979</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6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137300</xdr:rowOff>
    </xdr:from>
    <xdr:to>
      <xdr:col>10</xdr:col>
      <xdr:colOff>114300</xdr:colOff>
      <xdr:row>78</xdr:row>
      <xdr:rowOff>166599</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510400"/>
          <a:ext cx="889000" cy="29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170511</xdr:rowOff>
    </xdr:from>
    <xdr:to>
      <xdr:col>10</xdr:col>
      <xdr:colOff>165100</xdr:colOff>
      <xdr:row>78</xdr:row>
      <xdr:rowOff>100661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117188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4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10909</xdr:rowOff>
    </xdr:from>
    <xdr:to>
      <xdr:col>6</xdr:col>
      <xdr:colOff>38100</xdr:colOff>
      <xdr:row>78</xdr:row>
      <xdr:rowOff>112509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129036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5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114218</xdr:rowOff>
    </xdr:from>
    <xdr:to>
      <xdr:col>24</xdr:col>
      <xdr:colOff>114300</xdr:colOff>
      <xdr:row>79</xdr:row>
      <xdr:rowOff>44368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8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29145</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40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123971</xdr:rowOff>
    </xdr:from>
    <xdr:to>
      <xdr:col>20</xdr:col>
      <xdr:colOff>38100</xdr:colOff>
      <xdr:row>79</xdr:row>
      <xdr:rowOff>54121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9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45248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8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123228</xdr:rowOff>
    </xdr:from>
    <xdr:to>
      <xdr:col>15</xdr:col>
      <xdr:colOff>101600</xdr:colOff>
      <xdr:row>79</xdr:row>
      <xdr:rowOff>53378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96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44505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89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115799</xdr:rowOff>
    </xdr:from>
    <xdr:to>
      <xdr:col>10</xdr:col>
      <xdr:colOff>165100</xdr:colOff>
      <xdr:row>79</xdr:row>
      <xdr:rowOff>45949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88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37076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81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86500</xdr:rowOff>
    </xdr:from>
    <xdr:to>
      <xdr:col>6</xdr:col>
      <xdr:colOff>38100</xdr:colOff>
      <xdr:row>79</xdr:row>
      <xdr:rowOff>16650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7777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21188</xdr:rowOff>
    </xdr:from>
    <xdr:to>
      <xdr:col>24</xdr:col>
      <xdr:colOff>62865</xdr:colOff>
      <xdr:row>99</xdr:row>
      <xdr:rowOff>22320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23138"/>
          <a:ext cx="1270" cy="137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26147</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9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22320</xdr:rowOff>
    </xdr:from>
    <xdr:to>
      <xdr:col>24</xdr:col>
      <xdr:colOff>152400</xdr:colOff>
      <xdr:row>99</xdr:row>
      <xdr:rowOff>22320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9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139315</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9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21188</xdr:rowOff>
    </xdr:from>
    <xdr:to>
      <xdr:col>24</xdr:col>
      <xdr:colOff>152400</xdr:colOff>
      <xdr:row>91</xdr:row>
      <xdr:rowOff>21188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2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33978</xdr:rowOff>
    </xdr:from>
    <xdr:to>
      <xdr:col>24</xdr:col>
      <xdr:colOff>63500</xdr:colOff>
      <xdr:row>94</xdr:row>
      <xdr:rowOff>129336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3797300" y="16150278"/>
          <a:ext cx="838200" cy="95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7335</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4665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28908</xdr:rowOff>
    </xdr:from>
    <xdr:to>
      <xdr:col>24</xdr:col>
      <xdr:colOff>114300</xdr:colOff>
      <xdr:row>96</xdr:row>
      <xdr:rowOff>130508</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8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33978</xdr:rowOff>
    </xdr:from>
    <xdr:to>
      <xdr:col>19</xdr:col>
      <xdr:colOff>177800</xdr:colOff>
      <xdr:row>94</xdr:row>
      <xdr:rowOff>167557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150278"/>
          <a:ext cx="889000" cy="133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112370</xdr:rowOff>
    </xdr:from>
    <xdr:to>
      <xdr:col>20</xdr:col>
      <xdr:colOff>38100</xdr:colOff>
      <xdr:row>97</xdr:row>
      <xdr:rowOff>42520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33647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664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167557</xdr:rowOff>
    </xdr:from>
    <xdr:to>
      <xdr:col>15</xdr:col>
      <xdr:colOff>50800</xdr:colOff>
      <xdr:row>95</xdr:row>
      <xdr:rowOff>156780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283857"/>
          <a:ext cx="889000" cy="16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18904</xdr:rowOff>
    </xdr:from>
    <xdr:to>
      <xdr:col>15</xdr:col>
      <xdr:colOff>101600</xdr:colOff>
      <xdr:row>97</xdr:row>
      <xdr:rowOff>120504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111631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74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137413</xdr:rowOff>
    </xdr:from>
    <xdr:to>
      <xdr:col>10</xdr:col>
      <xdr:colOff>114300</xdr:colOff>
      <xdr:row>95</xdr:row>
      <xdr:rowOff>156780</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1130300" y="16425163"/>
          <a:ext cx="889000" cy="19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64396</xdr:rowOff>
    </xdr:from>
    <xdr:to>
      <xdr:col>10</xdr:col>
      <xdr:colOff>165100</xdr:colOff>
      <xdr:row>96</xdr:row>
      <xdr:rowOff>165996</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157123</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616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134021</xdr:rowOff>
    </xdr:from>
    <xdr:to>
      <xdr:col>6</xdr:col>
      <xdr:colOff>38100</xdr:colOff>
      <xdr:row>98</xdr:row>
      <xdr:rowOff>64171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55298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85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78536</xdr:rowOff>
    </xdr:from>
    <xdr:to>
      <xdr:col>24</xdr:col>
      <xdr:colOff>114300</xdr:colOff>
      <xdr:row>95</xdr:row>
      <xdr:rowOff>8686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19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101413</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046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154628</xdr:rowOff>
    </xdr:from>
    <xdr:to>
      <xdr:col>20</xdr:col>
      <xdr:colOff>38100</xdr:colOff>
      <xdr:row>94</xdr:row>
      <xdr:rowOff>84778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099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101305</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5874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116757</xdr:rowOff>
    </xdr:from>
    <xdr:to>
      <xdr:col>15</xdr:col>
      <xdr:colOff>101600</xdr:colOff>
      <xdr:row>95</xdr:row>
      <xdr:rowOff>46907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23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63434</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008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105980</xdr:rowOff>
    </xdr:from>
    <xdr:to>
      <xdr:col>10</xdr:col>
      <xdr:colOff>165100</xdr:colOff>
      <xdr:row>96</xdr:row>
      <xdr:rowOff>36130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39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52657</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168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86613</xdr:rowOff>
    </xdr:from>
    <xdr:to>
      <xdr:col>6</xdr:col>
      <xdr:colOff>38100</xdr:colOff>
      <xdr:row>96</xdr:row>
      <xdr:rowOff>16763</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37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33290</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149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66868</xdr:rowOff>
    </xdr:from>
    <xdr:to>
      <xdr:col>54</xdr:col>
      <xdr:colOff>189865</xdr:colOff>
      <xdr:row>37</xdr:row>
      <xdr:rowOff>118798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381818"/>
          <a:ext cx="1270" cy="108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122625</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46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118798</xdr:rowOff>
    </xdr:from>
    <xdr:to>
      <xdr:col>55</xdr:col>
      <xdr:colOff>88900</xdr:colOff>
      <xdr:row>37</xdr:row>
      <xdr:rowOff>118798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462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13545</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157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66868</xdr:rowOff>
    </xdr:from>
    <xdr:to>
      <xdr:col>55</xdr:col>
      <xdr:colOff>88900</xdr:colOff>
      <xdr:row>31</xdr:row>
      <xdr:rowOff>66868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381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125466</xdr:rowOff>
    </xdr:from>
    <xdr:to>
      <xdr:col>55</xdr:col>
      <xdr:colOff>0</xdr:colOff>
      <xdr:row>36</xdr:row>
      <xdr:rowOff>155176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297666"/>
          <a:ext cx="838200" cy="29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34045</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5863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11168</xdr:rowOff>
    </xdr:from>
    <xdr:to>
      <xdr:col>55</xdr:col>
      <xdr:colOff>50800</xdr:colOff>
      <xdr:row>35</xdr:row>
      <xdr:rowOff>112768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0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125466</xdr:rowOff>
    </xdr:from>
    <xdr:to>
      <xdr:col>50</xdr:col>
      <xdr:colOff>114300</xdr:colOff>
      <xdr:row>37</xdr:row>
      <xdr:rowOff>38872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297666"/>
          <a:ext cx="889000" cy="84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31346</xdr:rowOff>
    </xdr:from>
    <xdr:to>
      <xdr:col>50</xdr:col>
      <xdr:colOff>165100</xdr:colOff>
      <xdr:row>35</xdr:row>
      <xdr:rowOff>132946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03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149473</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580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110386</xdr:rowOff>
    </xdr:from>
    <xdr:to>
      <xdr:col>45</xdr:col>
      <xdr:colOff>177800</xdr:colOff>
      <xdr:row>37</xdr:row>
      <xdr:rowOff>38872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6282586"/>
          <a:ext cx="889000" cy="99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21425</xdr:rowOff>
    </xdr:from>
    <xdr:to>
      <xdr:col>46</xdr:col>
      <xdr:colOff>38100</xdr:colOff>
      <xdr:row>35</xdr:row>
      <xdr:rowOff>123025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0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139552</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579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54181</xdr:rowOff>
    </xdr:from>
    <xdr:to>
      <xdr:col>41</xdr:col>
      <xdr:colOff>50800</xdr:colOff>
      <xdr:row>36</xdr:row>
      <xdr:rowOff>110386</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5712031"/>
          <a:ext cx="889000" cy="570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63548</xdr:rowOff>
    </xdr:from>
    <xdr:to>
      <xdr:col>41</xdr:col>
      <xdr:colOff>101600</xdr:colOff>
      <xdr:row>35</xdr:row>
      <xdr:rowOff>165148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06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10225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583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121864</xdr:rowOff>
    </xdr:from>
    <xdr:to>
      <xdr:col>36</xdr:col>
      <xdr:colOff>165100</xdr:colOff>
      <xdr:row>31</xdr:row>
      <xdr:rowOff>52014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526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68541</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672795" y="5040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104376</xdr:rowOff>
    </xdr:from>
    <xdr:to>
      <xdr:col>55</xdr:col>
      <xdr:colOff>50800</xdr:colOff>
      <xdr:row>37</xdr:row>
      <xdr:rowOff>34526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27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82803</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25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74666</xdr:rowOff>
    </xdr:from>
    <xdr:to>
      <xdr:col>50</xdr:col>
      <xdr:colOff>165100</xdr:colOff>
      <xdr:row>37</xdr:row>
      <xdr:rowOff>4816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24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167393</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339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159522</xdr:rowOff>
    </xdr:from>
    <xdr:to>
      <xdr:col>46</xdr:col>
      <xdr:colOff>38100</xdr:colOff>
      <xdr:row>37</xdr:row>
      <xdr:rowOff>89672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331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80799</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42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59586</xdr:rowOff>
    </xdr:from>
    <xdr:to>
      <xdr:col>41</xdr:col>
      <xdr:colOff>101600</xdr:colOff>
      <xdr:row>36</xdr:row>
      <xdr:rowOff>161186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23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152313</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32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3381</xdr:rowOff>
    </xdr:from>
    <xdr:to>
      <xdr:col>36</xdr:col>
      <xdr:colOff>165100</xdr:colOff>
      <xdr:row>33</xdr:row>
      <xdr:rowOff>104981</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66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96108</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795" y="5753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159573</xdr:rowOff>
    </xdr:from>
    <xdr:to>
      <xdr:col>54</xdr:col>
      <xdr:colOff>189865</xdr:colOff>
      <xdr:row>58</xdr:row>
      <xdr:rowOff>70327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32073"/>
          <a:ext cx="1270" cy="1282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74154</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70327</xdr:rowOff>
    </xdr:from>
    <xdr:to>
      <xdr:col>55</xdr:col>
      <xdr:colOff>88900</xdr:colOff>
      <xdr:row>58</xdr:row>
      <xdr:rowOff>70327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14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106250</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07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159573</xdr:rowOff>
    </xdr:from>
    <xdr:to>
      <xdr:col>55</xdr:col>
      <xdr:colOff>88900</xdr:colOff>
      <xdr:row>50</xdr:row>
      <xdr:rowOff>159573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3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79952</xdr:rowOff>
    </xdr:from>
    <xdr:to>
      <xdr:col>55</xdr:col>
      <xdr:colOff>0</xdr:colOff>
      <xdr:row>51</xdr:row>
      <xdr:rowOff>95710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8823902"/>
          <a:ext cx="838200" cy="15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74261</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504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95834</xdr:rowOff>
    </xdr:from>
    <xdr:to>
      <xdr:col>55</xdr:col>
      <xdr:colOff>50800</xdr:colOff>
      <xdr:row>56</xdr:row>
      <xdr:rowOff>25984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95710</xdr:rowOff>
    </xdr:from>
    <xdr:to>
      <xdr:col>50</xdr:col>
      <xdr:colOff>114300</xdr:colOff>
      <xdr:row>55</xdr:row>
      <xdr:rowOff>146619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8839660"/>
          <a:ext cx="889000" cy="736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123045</xdr:rowOff>
    </xdr:from>
    <xdr:to>
      <xdr:col>50</xdr:col>
      <xdr:colOff>165100</xdr:colOff>
      <xdr:row>56</xdr:row>
      <xdr:rowOff>53195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5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44322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645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146619</xdr:rowOff>
    </xdr:from>
    <xdr:to>
      <xdr:col>45</xdr:col>
      <xdr:colOff>177800</xdr:colOff>
      <xdr:row>56</xdr:row>
      <xdr:rowOff>65953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576369"/>
          <a:ext cx="889000" cy="90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158166</xdr:rowOff>
    </xdr:from>
    <xdr:to>
      <xdr:col>46</xdr:col>
      <xdr:colOff>38100</xdr:colOff>
      <xdr:row>56</xdr:row>
      <xdr:rowOff>88316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79443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68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65953</xdr:rowOff>
    </xdr:from>
    <xdr:to>
      <xdr:col>41</xdr:col>
      <xdr:colOff>50800</xdr:colOff>
      <xdr:row>56</xdr:row>
      <xdr:rowOff>157127</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667153"/>
          <a:ext cx="889000" cy="91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149068</xdr:rowOff>
    </xdr:from>
    <xdr:to>
      <xdr:col>41</xdr:col>
      <xdr:colOff>101600</xdr:colOff>
      <xdr:row>56</xdr:row>
      <xdr:rowOff>79218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95745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35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97686</xdr:rowOff>
    </xdr:from>
    <xdr:to>
      <xdr:col>36</xdr:col>
      <xdr:colOff>165100</xdr:colOff>
      <xdr:row>56</xdr:row>
      <xdr:rowOff>27836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44363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30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29152</xdr:rowOff>
    </xdr:from>
    <xdr:to>
      <xdr:col>55</xdr:col>
      <xdr:colOff>50800</xdr:colOff>
      <xdr:row>51</xdr:row>
      <xdr:rowOff>130752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8773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115529</xdr:rowOff>
    </xdr:from>
    <xdr:ext cx="599010"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8688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44910</xdr:rowOff>
    </xdr:from>
    <xdr:to>
      <xdr:col>50</xdr:col>
      <xdr:colOff>165100</xdr:colOff>
      <xdr:row>51</xdr:row>
      <xdr:rowOff>146510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878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49</xdr:row>
      <xdr:rowOff>163037</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39795" y="8564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95819</xdr:rowOff>
    </xdr:from>
    <xdr:to>
      <xdr:col>46</xdr:col>
      <xdr:colOff>38100</xdr:colOff>
      <xdr:row>56</xdr:row>
      <xdr:rowOff>25969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52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42496</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30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15153</xdr:rowOff>
    </xdr:from>
    <xdr:to>
      <xdr:col>41</xdr:col>
      <xdr:colOff>101600</xdr:colOff>
      <xdr:row>56</xdr:row>
      <xdr:rowOff>116753</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616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107880</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70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106327</xdr:rowOff>
    </xdr:from>
    <xdr:to>
      <xdr:col>36</xdr:col>
      <xdr:colOff>165100</xdr:colOff>
      <xdr:row>57</xdr:row>
      <xdr:rowOff>36477</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70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27604</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800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43634</xdr:rowOff>
    </xdr:from>
    <xdr:to>
      <xdr:col>54</xdr:col>
      <xdr:colOff>189865</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45134"/>
          <a:ext cx="127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161761</xdr:rowOff>
    </xdr:from>
    <xdr:ext cx="599010"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8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43634</xdr:rowOff>
    </xdr:from>
    <xdr:to>
      <xdr:col>55</xdr:col>
      <xdr:colOff>88900</xdr:colOff>
      <xdr:row>70</xdr:row>
      <xdr:rowOff>43634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4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65177</xdr:rowOff>
    </xdr:from>
    <xdr:to>
      <xdr:col>55</xdr:col>
      <xdr:colOff>0</xdr:colOff>
      <xdr:row>76</xdr:row>
      <xdr:rowOff>141584</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2409577"/>
          <a:ext cx="838200" cy="76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137943</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339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159516</xdr:rowOff>
    </xdr:from>
    <xdr:to>
      <xdr:col>55</xdr:col>
      <xdr:colOff>50800</xdr:colOff>
      <xdr:row>78</xdr:row>
      <xdr:rowOff>89666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3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141584</xdr:rowOff>
    </xdr:from>
    <xdr:to>
      <xdr:col>50</xdr:col>
      <xdr:colOff>114300</xdr:colOff>
      <xdr:row>78</xdr:row>
      <xdr:rowOff>144957</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3171784"/>
          <a:ext cx="889000" cy="346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16630</xdr:rowOff>
    </xdr:from>
    <xdr:to>
      <xdr:col>50</xdr:col>
      <xdr:colOff>165100</xdr:colOff>
      <xdr:row>78</xdr:row>
      <xdr:rowOff>118230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109357</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48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144957</xdr:rowOff>
    </xdr:from>
    <xdr:to>
      <xdr:col>45</xdr:col>
      <xdr:colOff>177800</xdr:colOff>
      <xdr:row>79</xdr:row>
      <xdr:rowOff>54116</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7861300" y="13518057"/>
          <a:ext cx="889000" cy="80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28691</xdr:rowOff>
    </xdr:from>
    <xdr:to>
      <xdr:col>46</xdr:col>
      <xdr:colOff>38100</xdr:colOff>
      <xdr:row>78</xdr:row>
      <xdr:rowOff>130291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146818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125374</xdr:rowOff>
    </xdr:from>
    <xdr:to>
      <xdr:col>41</xdr:col>
      <xdr:colOff>50800</xdr:colOff>
      <xdr:row>79</xdr:row>
      <xdr:rowOff>54116</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3498474"/>
          <a:ext cx="889000" cy="100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8280</xdr:rowOff>
    </xdr:from>
    <xdr:to>
      <xdr:col>41</xdr:col>
      <xdr:colOff>101600</xdr:colOff>
      <xdr:row>78</xdr:row>
      <xdr:rowOff>109880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126407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157045</xdr:rowOff>
    </xdr:from>
    <xdr:to>
      <xdr:col>36</xdr:col>
      <xdr:colOff>165100</xdr:colOff>
      <xdr:row>78</xdr:row>
      <xdr:rowOff>87195</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103722</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13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14377</xdr:rowOff>
    </xdr:from>
    <xdr:to>
      <xdr:col>55</xdr:col>
      <xdr:colOff>50800</xdr:colOff>
      <xdr:row>72</xdr:row>
      <xdr:rowOff>115977</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235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37254</xdr:rowOff>
    </xdr:from>
    <xdr:ext cx="599010"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2210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90784</xdr:rowOff>
    </xdr:from>
    <xdr:to>
      <xdr:col>50</xdr:col>
      <xdr:colOff>165100</xdr:colOff>
      <xdr:row>77</xdr:row>
      <xdr:rowOff>20934</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120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37461</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372111" y="12896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94157</xdr:rowOff>
    </xdr:from>
    <xdr:to>
      <xdr:col>46</xdr:col>
      <xdr:colOff>38100</xdr:colOff>
      <xdr:row>79</xdr:row>
      <xdr:rowOff>24307</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46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15434</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483111" y="1355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3316</xdr:rowOff>
    </xdr:from>
    <xdr:to>
      <xdr:col>41</xdr:col>
      <xdr:colOff>101600</xdr:colOff>
      <xdr:row>79</xdr:row>
      <xdr:rowOff>104916</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54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96043</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626428" y="13640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74574</xdr:rowOff>
    </xdr:from>
    <xdr:to>
      <xdr:col>36</xdr:col>
      <xdr:colOff>165100</xdr:colOff>
      <xdr:row>79</xdr:row>
      <xdr:rowOff>4724</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447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167301</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3540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130683</xdr:rowOff>
    </xdr:from>
    <xdr:to>
      <xdr:col>54</xdr:col>
      <xdr:colOff>189865</xdr:colOff>
      <xdr:row>98</xdr:row>
      <xdr:rowOff>134379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389733"/>
          <a:ext cx="1270" cy="154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138206</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4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134379</xdr:rowOff>
    </xdr:from>
    <xdr:to>
      <xdr:col>55</xdr:col>
      <xdr:colOff>88900</xdr:colOff>
      <xdr:row>98</xdr:row>
      <xdr:rowOff>134379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36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77360</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164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130683</xdr:rowOff>
    </xdr:from>
    <xdr:to>
      <xdr:col>55</xdr:col>
      <xdr:colOff>88900</xdr:colOff>
      <xdr:row>89</xdr:row>
      <xdr:rowOff>130683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389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69686</xdr:rowOff>
    </xdr:from>
    <xdr:to>
      <xdr:col>55</xdr:col>
      <xdr:colOff>0</xdr:colOff>
      <xdr:row>96</xdr:row>
      <xdr:rowOff>6032</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9639300" y="15671636"/>
          <a:ext cx="838200" cy="793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133239</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249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110362</xdr:rowOff>
    </xdr:from>
    <xdr:to>
      <xdr:col>55</xdr:col>
      <xdr:colOff>50800</xdr:colOff>
      <xdr:row>96</xdr:row>
      <xdr:rowOff>40512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398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69686</xdr:rowOff>
    </xdr:from>
    <xdr:to>
      <xdr:col>50</xdr:col>
      <xdr:colOff>114300</xdr:colOff>
      <xdr:row>96</xdr:row>
      <xdr:rowOff>58586</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5671636"/>
          <a:ext cx="889000" cy="846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129121</xdr:rowOff>
    </xdr:from>
    <xdr:to>
      <xdr:col>50</xdr:col>
      <xdr:colOff>165100</xdr:colOff>
      <xdr:row>96</xdr:row>
      <xdr:rowOff>59271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50398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50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58586</xdr:rowOff>
    </xdr:from>
    <xdr:to>
      <xdr:col>45</xdr:col>
      <xdr:colOff>177800</xdr:colOff>
      <xdr:row>97</xdr:row>
      <xdr:rowOff>80708</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6517786"/>
          <a:ext cx="889000" cy="193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163982</xdr:rowOff>
    </xdr:from>
    <xdr:to>
      <xdr:col>46</xdr:col>
      <xdr:colOff>38100</xdr:colOff>
      <xdr:row>96</xdr:row>
      <xdr:rowOff>94132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110659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22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29769</xdr:rowOff>
    </xdr:from>
    <xdr:to>
      <xdr:col>41</xdr:col>
      <xdr:colOff>50800</xdr:colOff>
      <xdr:row>97</xdr:row>
      <xdr:rowOff>80708</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660419"/>
          <a:ext cx="889000" cy="50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17284</xdr:rowOff>
    </xdr:from>
    <xdr:to>
      <xdr:col>41</xdr:col>
      <xdr:colOff>101600</xdr:colOff>
      <xdr:row>96</xdr:row>
      <xdr:rowOff>118884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135411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25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129426</xdr:rowOff>
    </xdr:from>
    <xdr:to>
      <xdr:col>36</xdr:col>
      <xdr:colOff>165100</xdr:colOff>
      <xdr:row>96</xdr:row>
      <xdr:rowOff>59576</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76103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19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126682</xdr:rowOff>
    </xdr:from>
    <xdr:to>
      <xdr:col>55</xdr:col>
      <xdr:colOff>50800</xdr:colOff>
      <xdr:row>96</xdr:row>
      <xdr:rowOff>56832</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41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105109</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39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18886</xdr:rowOff>
    </xdr:from>
    <xdr:to>
      <xdr:col>50</xdr:col>
      <xdr:colOff>165100</xdr:colOff>
      <xdr:row>91</xdr:row>
      <xdr:rowOff>120486</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562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89</xdr:row>
      <xdr:rowOff>137013</xdr:rowOff>
    </xdr:from>
    <xdr:ext cx="59901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39795" y="15396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7786</xdr:rowOff>
    </xdr:from>
    <xdr:to>
      <xdr:col>46</xdr:col>
      <xdr:colOff>38100</xdr:colOff>
      <xdr:row>96</xdr:row>
      <xdr:rowOff>109386</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46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100513</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559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29908</xdr:rowOff>
    </xdr:from>
    <xdr:to>
      <xdr:col>41</xdr:col>
      <xdr:colOff>101600</xdr:colOff>
      <xdr:row>97</xdr:row>
      <xdr:rowOff>131508</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66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122635</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753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150419</xdr:rowOff>
    </xdr:from>
    <xdr:to>
      <xdr:col>36</xdr:col>
      <xdr:colOff>165100</xdr:colOff>
      <xdr:row>97</xdr:row>
      <xdr:rowOff>80569</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60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71696</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702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52489</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95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170616</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7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52489</xdr:rowOff>
    </xdr:from>
    <xdr:to>
      <xdr:col>86</xdr:col>
      <xdr:colOff>25400</xdr:colOff>
      <xdr:row>30</xdr:row>
      <xdr:rowOff>52489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95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162103</xdr:rowOff>
    </xdr:from>
    <xdr:to>
      <xdr:col>85</xdr:col>
      <xdr:colOff>127000</xdr:colOff>
      <xdr:row>38</xdr:row>
      <xdr:rowOff>151930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505753"/>
          <a:ext cx="838200" cy="16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23004</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3666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xdr:rowOff>
    </xdr:from>
    <xdr:to>
      <xdr:col>85</xdr:col>
      <xdr:colOff>177800</xdr:colOff>
      <xdr:row>38</xdr:row>
      <xdr:rowOff>101727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1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162103</xdr:rowOff>
    </xdr:from>
    <xdr:to>
      <xdr:col>81</xdr:col>
      <xdr:colOff>50800</xdr:colOff>
      <xdr:row>38</xdr:row>
      <xdr:rowOff>121221</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4592300" y="6505753"/>
          <a:ext cx="889000" cy="130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12662</xdr:rowOff>
    </xdr:from>
    <xdr:to>
      <xdr:col>81</xdr:col>
      <xdr:colOff>101600</xdr:colOff>
      <xdr:row>38</xdr:row>
      <xdr:rowOff>114262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105389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620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121221</xdr:rowOff>
    </xdr:from>
    <xdr:to>
      <xdr:col>76</xdr:col>
      <xdr:colOff>114300</xdr:colOff>
      <xdr:row>39</xdr:row>
      <xdr:rowOff>18047</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3703300" y="6636321"/>
          <a:ext cx="889000" cy="68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32703</xdr:rowOff>
    </xdr:from>
    <xdr:to>
      <xdr:col>76</xdr:col>
      <xdr:colOff>165100</xdr:colOff>
      <xdr:row>38</xdr:row>
      <xdr:rowOff>134303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150830</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32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157874</xdr:rowOff>
    </xdr:from>
    <xdr:to>
      <xdr:col>71</xdr:col>
      <xdr:colOff>177800</xdr:colOff>
      <xdr:row>39</xdr:row>
      <xdr:rowOff>18047</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672974"/>
          <a:ext cx="889000" cy="3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9919</xdr:rowOff>
    </xdr:from>
    <xdr:to>
      <xdr:col>72</xdr:col>
      <xdr:colOff>38100</xdr:colOff>
      <xdr:row>38</xdr:row>
      <xdr:rowOff>111519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128046</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30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90919</xdr:rowOff>
    </xdr:from>
    <xdr:to>
      <xdr:col>67</xdr:col>
      <xdr:colOff>101600</xdr:colOff>
      <xdr:row>38</xdr:row>
      <xdr:rowOff>21069</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37596</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20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101130</xdr:rowOff>
    </xdr:from>
    <xdr:to>
      <xdr:col>85</xdr:col>
      <xdr:colOff>177800</xdr:colOff>
      <xdr:row>39</xdr:row>
      <xdr:rowOff>31280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61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16057</xdr:rowOff>
    </xdr:from>
    <xdr:ext cx="469744"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3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111303</xdr:rowOff>
    </xdr:from>
    <xdr:to>
      <xdr:col>81</xdr:col>
      <xdr:colOff>101600</xdr:colOff>
      <xdr:row>38</xdr:row>
      <xdr:rowOff>41453</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45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57980</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46428" y="6230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70421</xdr:rowOff>
    </xdr:from>
    <xdr:to>
      <xdr:col>76</xdr:col>
      <xdr:colOff>165100</xdr:colOff>
      <xdr:row>39</xdr:row>
      <xdr:rowOff>571</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58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163148</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357428" y="6678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138697</xdr:rowOff>
    </xdr:from>
    <xdr:to>
      <xdr:col>72</xdr:col>
      <xdr:colOff>38100</xdr:colOff>
      <xdr:row>39</xdr:row>
      <xdr:rowOff>68847</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53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59974</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14017" y="67465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107074</xdr:rowOff>
    </xdr:from>
    <xdr:to>
      <xdr:col>67</xdr:col>
      <xdr:colOff>101600</xdr:colOff>
      <xdr:row>39</xdr:row>
      <xdr:rowOff>37224</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622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28351</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579428" y="6714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93621</xdr:rowOff>
    </xdr:from>
    <xdr:to>
      <xdr:col>85</xdr:col>
      <xdr:colOff>126364</xdr:colOff>
      <xdr:row>79</xdr:row>
      <xdr:rowOff>102846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95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106673</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65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102846</xdr:rowOff>
    </xdr:from>
    <xdr:to>
      <xdr:col>86</xdr:col>
      <xdr:colOff>25400</xdr:colOff>
      <xdr:row>79</xdr:row>
      <xdr:rowOff>102846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647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40298</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70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93621</xdr:rowOff>
    </xdr:from>
    <xdr:to>
      <xdr:col>86</xdr:col>
      <xdr:colOff>25400</xdr:colOff>
      <xdr:row>70</xdr:row>
      <xdr:rowOff>93621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9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109248</xdr:rowOff>
    </xdr:from>
    <xdr:to>
      <xdr:col>85</xdr:col>
      <xdr:colOff>127000</xdr:colOff>
      <xdr:row>73</xdr:row>
      <xdr:rowOff>24175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2282198"/>
          <a:ext cx="838200" cy="257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104638</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963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126211</xdr:rowOff>
    </xdr:from>
    <xdr:to>
      <xdr:col>85</xdr:col>
      <xdr:colOff>177800</xdr:colOff>
      <xdr:row>76</xdr:row>
      <xdr:rowOff>56361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98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24175</xdr:rowOff>
    </xdr:from>
    <xdr:to>
      <xdr:col>81</xdr:col>
      <xdr:colOff>50800</xdr:colOff>
      <xdr:row>73</xdr:row>
      <xdr:rowOff>30903</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2540025"/>
          <a:ext cx="889000" cy="6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124610</xdr:rowOff>
    </xdr:from>
    <xdr:to>
      <xdr:col>81</xdr:col>
      <xdr:colOff>101600</xdr:colOff>
      <xdr:row>76</xdr:row>
      <xdr:rowOff>54759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9833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45888</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3076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30903</xdr:rowOff>
    </xdr:from>
    <xdr:to>
      <xdr:col>76</xdr:col>
      <xdr:colOff>114300</xdr:colOff>
      <xdr:row>73</xdr:row>
      <xdr:rowOff>145105</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2546753"/>
          <a:ext cx="889000" cy="114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142964</xdr:rowOff>
    </xdr:from>
    <xdr:to>
      <xdr:col>76</xdr:col>
      <xdr:colOff>165100</xdr:colOff>
      <xdr:row>76</xdr:row>
      <xdr:rowOff>73115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0017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64240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094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145105</xdr:rowOff>
    </xdr:from>
    <xdr:to>
      <xdr:col>71</xdr:col>
      <xdr:colOff>177800</xdr:colOff>
      <xdr:row>74</xdr:row>
      <xdr:rowOff>75381</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2660955"/>
          <a:ext cx="889000" cy="101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150475</xdr:rowOff>
    </xdr:from>
    <xdr:to>
      <xdr:col>72</xdr:col>
      <xdr:colOff>38100</xdr:colOff>
      <xdr:row>76</xdr:row>
      <xdr:rowOff>80625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00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71752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3101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164714</xdr:rowOff>
    </xdr:from>
    <xdr:to>
      <xdr:col>67</xdr:col>
      <xdr:colOff>101600</xdr:colOff>
      <xdr:row>76</xdr:row>
      <xdr:rowOff>94864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02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85991</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11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58448</xdr:rowOff>
    </xdr:from>
    <xdr:to>
      <xdr:col>85</xdr:col>
      <xdr:colOff>177800</xdr:colOff>
      <xdr:row>71</xdr:row>
      <xdr:rowOff>160048</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2231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81325</xdr:rowOff>
    </xdr:from>
    <xdr:ext cx="599010"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082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144825</xdr:rowOff>
    </xdr:from>
    <xdr:to>
      <xdr:col>81</xdr:col>
      <xdr:colOff>101600</xdr:colOff>
      <xdr:row>73</xdr:row>
      <xdr:rowOff>74975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248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91502</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226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151553</xdr:rowOff>
    </xdr:from>
    <xdr:to>
      <xdr:col>76</xdr:col>
      <xdr:colOff>165100</xdr:colOff>
      <xdr:row>73</xdr:row>
      <xdr:rowOff>81703</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249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98230</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227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94305</xdr:rowOff>
    </xdr:from>
    <xdr:to>
      <xdr:col>72</xdr:col>
      <xdr:colOff>38100</xdr:colOff>
      <xdr:row>74</xdr:row>
      <xdr:rowOff>24455</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261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40982</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238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24581</xdr:rowOff>
    </xdr:from>
    <xdr:to>
      <xdr:col>67</xdr:col>
      <xdr:colOff>101600</xdr:colOff>
      <xdr:row>74</xdr:row>
      <xdr:rowOff>126181</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2711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142708</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2487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95845</xdr:rowOff>
    </xdr:from>
    <xdr:to>
      <xdr:col>85</xdr:col>
      <xdr:colOff>126364</xdr:colOff>
      <xdr:row>98</xdr:row>
      <xdr:rowOff>113978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526345"/>
          <a:ext cx="1269" cy="1389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117805</xdr:rowOff>
    </xdr:from>
    <xdr:ext cx="469744"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1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113978</xdr:rowOff>
    </xdr:from>
    <xdr:to>
      <xdr:col>86</xdr:col>
      <xdr:colOff>25400</xdr:colOff>
      <xdr:row>98</xdr:row>
      <xdr:rowOff>113978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1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42522</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30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95845</xdr:rowOff>
    </xdr:from>
    <xdr:to>
      <xdr:col>86</xdr:col>
      <xdr:colOff>25400</xdr:colOff>
      <xdr:row>90</xdr:row>
      <xdr:rowOff>95845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52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27412</xdr:rowOff>
    </xdr:from>
    <xdr:to>
      <xdr:col>85</xdr:col>
      <xdr:colOff>127000</xdr:colOff>
      <xdr:row>96</xdr:row>
      <xdr:rowOff>165998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486612"/>
          <a:ext cx="838200" cy="13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158428</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617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8551</xdr:rowOff>
    </xdr:from>
    <xdr:to>
      <xdr:col>85</xdr:col>
      <xdr:colOff>177800</xdr:colOff>
      <xdr:row>97</xdr:row>
      <xdr:rowOff>110151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639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165998</xdr:rowOff>
    </xdr:from>
    <xdr:to>
      <xdr:col>81</xdr:col>
      <xdr:colOff>50800</xdr:colOff>
      <xdr:row>97</xdr:row>
      <xdr:rowOff>88055</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625198"/>
          <a:ext cx="889000" cy="93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23895</xdr:rowOff>
    </xdr:from>
    <xdr:to>
      <xdr:col>81</xdr:col>
      <xdr:colOff>101600</xdr:colOff>
      <xdr:row>97</xdr:row>
      <xdr:rowOff>125495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65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116622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74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161463</xdr:rowOff>
    </xdr:from>
    <xdr:to>
      <xdr:col>76</xdr:col>
      <xdr:colOff>114300</xdr:colOff>
      <xdr:row>97</xdr:row>
      <xdr:rowOff>88055</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6449213"/>
          <a:ext cx="889000" cy="269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21792</xdr:rowOff>
    </xdr:from>
    <xdr:to>
      <xdr:col>76</xdr:col>
      <xdr:colOff>165100</xdr:colOff>
      <xdr:row>97</xdr:row>
      <xdr:rowOff>123392</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65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139919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42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161463</xdr:rowOff>
    </xdr:from>
    <xdr:to>
      <xdr:col>71</xdr:col>
      <xdr:colOff>177800</xdr:colOff>
      <xdr:row>97</xdr:row>
      <xdr:rowOff>97665</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449213"/>
          <a:ext cx="889000" cy="279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165517</xdr:rowOff>
    </xdr:from>
    <xdr:to>
      <xdr:col>72</xdr:col>
      <xdr:colOff>38100</xdr:colOff>
      <xdr:row>97</xdr:row>
      <xdr:rowOff>95667</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62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86794</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71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65821</xdr:rowOff>
    </xdr:from>
    <xdr:to>
      <xdr:col>67</xdr:col>
      <xdr:colOff>101600</xdr:colOff>
      <xdr:row>97</xdr:row>
      <xdr:rowOff>167421</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69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158548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789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148062</xdr:rowOff>
    </xdr:from>
    <xdr:to>
      <xdr:col>85</xdr:col>
      <xdr:colOff>177800</xdr:colOff>
      <xdr:row>96</xdr:row>
      <xdr:rowOff>78212</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43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170939</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287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115198</xdr:rowOff>
    </xdr:from>
    <xdr:to>
      <xdr:col>81</xdr:col>
      <xdr:colOff>101600</xdr:colOff>
      <xdr:row>97</xdr:row>
      <xdr:rowOff>45348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574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61875</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34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37255</xdr:rowOff>
    </xdr:from>
    <xdr:to>
      <xdr:col>76</xdr:col>
      <xdr:colOff>165100</xdr:colOff>
      <xdr:row>97</xdr:row>
      <xdr:rowOff>138855</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66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129982</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76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110663</xdr:rowOff>
    </xdr:from>
    <xdr:to>
      <xdr:col>72</xdr:col>
      <xdr:colOff>38100</xdr:colOff>
      <xdr:row>96</xdr:row>
      <xdr:rowOff>40813</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39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57340</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17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46865</xdr:rowOff>
    </xdr:from>
    <xdr:to>
      <xdr:col>67</xdr:col>
      <xdr:colOff>101600</xdr:colOff>
      <xdr:row>97</xdr:row>
      <xdr:rowOff>148465</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67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164992</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452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5695</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149195"/>
          <a:ext cx="1269" cy="1505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123822</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492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5695</xdr:rowOff>
    </xdr:from>
    <xdr:to>
      <xdr:col>116</xdr:col>
      <xdr:colOff>152400</xdr:colOff>
      <xdr:row>30</xdr:row>
      <xdr:rowOff>5695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149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121961</xdr:rowOff>
    </xdr:from>
    <xdr:to>
      <xdr:col>116</xdr:col>
      <xdr:colOff>63500</xdr:colOff>
      <xdr:row>38</xdr:row>
      <xdr:rowOff>124521</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637061"/>
          <a:ext cx="838200" cy="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49872</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222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26995</xdr:rowOff>
    </xdr:from>
    <xdr:to>
      <xdr:col>116</xdr:col>
      <xdr:colOff>114300</xdr:colOff>
      <xdr:row>37</xdr:row>
      <xdr:rowOff>128595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37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121138</xdr:rowOff>
    </xdr:from>
    <xdr:to>
      <xdr:col>111</xdr:col>
      <xdr:colOff>177800</xdr:colOff>
      <xdr:row>38</xdr:row>
      <xdr:rowOff>121961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636238"/>
          <a:ext cx="8890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1620</xdr:rowOff>
    </xdr:from>
    <xdr:to>
      <xdr:col>112</xdr:col>
      <xdr:colOff>38100</xdr:colOff>
      <xdr:row>37</xdr:row>
      <xdr:rowOff>103220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34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119747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12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118394</xdr:rowOff>
    </xdr:from>
    <xdr:to>
      <xdr:col>107</xdr:col>
      <xdr:colOff>50800</xdr:colOff>
      <xdr:row>38</xdr:row>
      <xdr:rowOff>121138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633494"/>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4592</xdr:rowOff>
    </xdr:from>
    <xdr:to>
      <xdr:col>107</xdr:col>
      <xdr:colOff>101600</xdr:colOff>
      <xdr:row>37</xdr:row>
      <xdr:rowOff>106192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34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122719</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123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118394</xdr:rowOff>
    </xdr:from>
    <xdr:to>
      <xdr:col>102</xdr:col>
      <xdr:colOff>114300</xdr:colOff>
      <xdr:row>38</xdr:row>
      <xdr:rowOff>119263</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8656300" y="6633494"/>
          <a:ext cx="889000" cy="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27544</xdr:rowOff>
    </xdr:from>
    <xdr:to>
      <xdr:col>102</xdr:col>
      <xdr:colOff>165100</xdr:colOff>
      <xdr:row>37</xdr:row>
      <xdr:rowOff>129144</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37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145671</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146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50267</xdr:rowOff>
    </xdr:from>
    <xdr:to>
      <xdr:col>98</xdr:col>
      <xdr:colOff>38100</xdr:colOff>
      <xdr:row>37</xdr:row>
      <xdr:rowOff>151867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39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168394</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169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73721</xdr:rowOff>
    </xdr:from>
    <xdr:to>
      <xdr:col>116</xdr:col>
      <xdr:colOff>114300</xdr:colOff>
      <xdr:row>39</xdr:row>
      <xdr:rowOff>3871</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588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160098</xdr:rowOff>
    </xdr:from>
    <xdr:ext cx="378565"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5037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71161</xdr:rowOff>
    </xdr:from>
    <xdr:to>
      <xdr:col>112</xdr:col>
      <xdr:colOff>38100</xdr:colOff>
      <xdr:row>39</xdr:row>
      <xdr:rowOff>1311</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58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163888</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34017" y="6678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70338</xdr:rowOff>
    </xdr:from>
    <xdr:to>
      <xdr:col>107</xdr:col>
      <xdr:colOff>101600</xdr:colOff>
      <xdr:row>39</xdr:row>
      <xdr:rowOff>488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58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163065</xdr:rowOff>
    </xdr:from>
    <xdr:ext cx="378565"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245017" y="66781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67594</xdr:rowOff>
    </xdr:from>
    <xdr:to>
      <xdr:col>102</xdr:col>
      <xdr:colOff>165100</xdr:colOff>
      <xdr:row>38</xdr:row>
      <xdr:rowOff>169194</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58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160321</xdr:rowOff>
    </xdr:from>
    <xdr:ext cx="378565"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6017" y="66754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68463</xdr:rowOff>
    </xdr:from>
    <xdr:to>
      <xdr:col>98</xdr:col>
      <xdr:colOff>38100</xdr:colOff>
      <xdr:row>38</xdr:row>
      <xdr:rowOff>170063</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58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161190</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67017" y="6676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153606</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97556"/>
          <a:ext cx="1269" cy="1262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100283</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153606</xdr:rowOff>
    </xdr:from>
    <xdr:to>
      <xdr:col>116</xdr:col>
      <xdr:colOff>152400</xdr:colOff>
      <xdr:row>51</xdr:row>
      <xdr:rowOff>153606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97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128232</xdr:rowOff>
    </xdr:from>
    <xdr:to>
      <xdr:col>116</xdr:col>
      <xdr:colOff>63500</xdr:colOff>
      <xdr:row>58</xdr:row>
      <xdr:rowOff>130442</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10072332"/>
          <a:ext cx="838200" cy="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165460</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766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142583</xdr:rowOff>
    </xdr:from>
    <xdr:to>
      <xdr:col>116</xdr:col>
      <xdr:colOff>114300</xdr:colOff>
      <xdr:row>58</xdr:row>
      <xdr:rowOff>72733</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1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128232</xdr:rowOff>
    </xdr:from>
    <xdr:to>
      <xdr:col>111</xdr:col>
      <xdr:colOff>177800</xdr:colOff>
      <xdr:row>58</xdr:row>
      <xdr:rowOff>132347</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10072332"/>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123609</xdr:rowOff>
    </xdr:from>
    <xdr:to>
      <xdr:col>112</xdr:col>
      <xdr:colOff>38100</xdr:colOff>
      <xdr:row>58</xdr:row>
      <xdr:rowOff>53759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70286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67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132347</xdr:rowOff>
    </xdr:from>
    <xdr:to>
      <xdr:col>107</xdr:col>
      <xdr:colOff>50800</xdr:colOff>
      <xdr:row>58</xdr:row>
      <xdr:rowOff>138785</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10076447"/>
          <a:ext cx="889000" cy="6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138240</xdr:rowOff>
    </xdr:from>
    <xdr:to>
      <xdr:col>107</xdr:col>
      <xdr:colOff>101600</xdr:colOff>
      <xdr:row>58</xdr:row>
      <xdr:rowOff>68390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84917</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68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136461</xdr:rowOff>
    </xdr:from>
    <xdr:to>
      <xdr:col>102</xdr:col>
      <xdr:colOff>114300</xdr:colOff>
      <xdr:row>58</xdr:row>
      <xdr:rowOff>138785</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10080561"/>
          <a:ext cx="889000" cy="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106311</xdr:rowOff>
    </xdr:from>
    <xdr:to>
      <xdr:col>102</xdr:col>
      <xdr:colOff>165100</xdr:colOff>
      <xdr:row>58</xdr:row>
      <xdr:rowOff>36461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52988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110084</xdr:rowOff>
    </xdr:from>
    <xdr:to>
      <xdr:col>98</xdr:col>
      <xdr:colOff>38100</xdr:colOff>
      <xdr:row>58</xdr:row>
      <xdr:rowOff>40234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56761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6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79642</xdr:rowOff>
    </xdr:from>
    <xdr:to>
      <xdr:col>116</xdr:col>
      <xdr:colOff>114300</xdr:colOff>
      <xdr:row>59</xdr:row>
      <xdr:rowOff>9792</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02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166019</xdr:rowOff>
    </xdr:from>
    <xdr:ext cx="469744"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938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77432</xdr:rowOff>
    </xdr:from>
    <xdr:to>
      <xdr:col>112</xdr:col>
      <xdr:colOff>38100</xdr:colOff>
      <xdr:row>59</xdr:row>
      <xdr:rowOff>7582</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02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170159</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88428" y="10114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81547</xdr:rowOff>
    </xdr:from>
    <xdr:to>
      <xdr:col>107</xdr:col>
      <xdr:colOff>101600</xdr:colOff>
      <xdr:row>59</xdr:row>
      <xdr:rowOff>11697</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02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2824</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99428" y="10118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87985</xdr:rowOff>
    </xdr:from>
    <xdr:to>
      <xdr:col>102</xdr:col>
      <xdr:colOff>165100</xdr:colOff>
      <xdr:row>59</xdr:row>
      <xdr:rowOff>18135</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03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9262</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428" y="1012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85661</xdr:rowOff>
    </xdr:from>
    <xdr:to>
      <xdr:col>98</xdr:col>
      <xdr:colOff>38100</xdr:colOff>
      <xdr:row>59</xdr:row>
      <xdr:rowOff>15811</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02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6938</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10122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142748</xdr:rowOff>
    </xdr:from>
    <xdr:to>
      <xdr:col>116</xdr:col>
      <xdr:colOff>62864</xdr:colOff>
      <xdr:row>78</xdr:row>
      <xdr:rowOff>165512</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487148"/>
          <a:ext cx="1269" cy="105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169339</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542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165512</xdr:rowOff>
    </xdr:from>
    <xdr:to>
      <xdr:col>116</xdr:col>
      <xdr:colOff>152400</xdr:colOff>
      <xdr:row>78</xdr:row>
      <xdr:rowOff>165512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53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89425</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2262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142748</xdr:rowOff>
    </xdr:from>
    <xdr:to>
      <xdr:col>116</xdr:col>
      <xdr:colOff>152400</xdr:colOff>
      <xdr:row>72</xdr:row>
      <xdr:rowOff>142748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487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142748</xdr:rowOff>
    </xdr:from>
    <xdr:to>
      <xdr:col>116</xdr:col>
      <xdr:colOff>63500</xdr:colOff>
      <xdr:row>72</xdr:row>
      <xdr:rowOff>161303</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2487148"/>
          <a:ext cx="838200" cy="18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480</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30306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22053</xdr:rowOff>
    </xdr:from>
    <xdr:to>
      <xdr:col>116</xdr:col>
      <xdr:colOff>114300</xdr:colOff>
      <xdr:row>76</xdr:row>
      <xdr:rowOff>123653</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305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74473</xdr:rowOff>
    </xdr:from>
    <xdr:to>
      <xdr:col>111</xdr:col>
      <xdr:colOff>177800</xdr:colOff>
      <xdr:row>72</xdr:row>
      <xdr:rowOff>161303</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0434300" y="12247423"/>
          <a:ext cx="889000" cy="258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27884</xdr:rowOff>
    </xdr:from>
    <xdr:to>
      <xdr:col>112</xdr:col>
      <xdr:colOff>38100</xdr:colOff>
      <xdr:row>76</xdr:row>
      <xdr:rowOff>129484</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305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120611</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3150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74473</xdr:rowOff>
    </xdr:from>
    <xdr:to>
      <xdr:col>107</xdr:col>
      <xdr:colOff>50800</xdr:colOff>
      <xdr:row>72</xdr:row>
      <xdr:rowOff>14522</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2247423"/>
          <a:ext cx="889000" cy="111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34341</xdr:rowOff>
    </xdr:from>
    <xdr:to>
      <xdr:col>107</xdr:col>
      <xdr:colOff>101600</xdr:colOff>
      <xdr:row>76</xdr:row>
      <xdr:rowOff>135941</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30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127068</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15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6350</xdr:rowOff>
    </xdr:from>
    <xdr:to>
      <xdr:col>102</xdr:col>
      <xdr:colOff>114300</xdr:colOff>
      <xdr:row>72</xdr:row>
      <xdr:rowOff>14522</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656300" y="12350750"/>
          <a:ext cx="889000" cy="8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44208</xdr:rowOff>
    </xdr:from>
    <xdr:to>
      <xdr:col>102</xdr:col>
      <xdr:colOff>165100</xdr:colOff>
      <xdr:row>76</xdr:row>
      <xdr:rowOff>145808</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136935</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316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60458</xdr:rowOff>
    </xdr:from>
    <xdr:to>
      <xdr:col>98</xdr:col>
      <xdr:colOff>38100</xdr:colOff>
      <xdr:row>76</xdr:row>
      <xdr:rowOff>162058</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153185</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318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91948</xdr:rowOff>
    </xdr:from>
    <xdr:to>
      <xdr:col>116</xdr:col>
      <xdr:colOff>114300</xdr:colOff>
      <xdr:row>73</xdr:row>
      <xdr:rowOff>22098</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436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44975</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389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110503</xdr:rowOff>
    </xdr:from>
    <xdr:to>
      <xdr:col>112</xdr:col>
      <xdr:colOff>38100</xdr:colOff>
      <xdr:row>73</xdr:row>
      <xdr:rowOff>40653</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245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57180</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2230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23673</xdr:rowOff>
    </xdr:from>
    <xdr:to>
      <xdr:col>107</xdr:col>
      <xdr:colOff>101600</xdr:colOff>
      <xdr:row>71</xdr:row>
      <xdr:rowOff>125273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219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69</xdr:row>
      <xdr:rowOff>141800</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197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135172</xdr:rowOff>
    </xdr:from>
    <xdr:to>
      <xdr:col>102</xdr:col>
      <xdr:colOff>165100</xdr:colOff>
      <xdr:row>72</xdr:row>
      <xdr:rowOff>65322</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2308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81849</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2083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127000</xdr:rowOff>
    </xdr:from>
    <xdr:to>
      <xdr:col>98</xdr:col>
      <xdr:colOff>38100</xdr:colOff>
      <xdr:row>72</xdr:row>
      <xdr:rowOff>57150</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229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73677</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2075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人件費については、高い水準で推移しており、全国平均及び類似団体内平均値を上回っている。要因としては、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つの有人離島と半島部を抱えているため行政効率が良くないことや、市単独で消防本部を有していること、学校給食の一部が自校式であること等が挙げられる。人件費の抑制に向けては、今後も民間委託の活用等も検討し、人件費の抑制に努め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扶助費については、全国平均及び類似団体内平均値を上回っている。大きな割合を占めているのは、保育所運営費等であり、今後も子育て施策の拡充等により、扶助費は高い水準で推移していくものと予測され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については、全国平均及び類似団体内平均値を上回っている。過疎対策事業債・災害復旧事業債の償還や、大型事業による起債発行等により公債費の増加が見込まれるため、事業の実施にあたっては、内容を慎重に精査するとともに、補助事業等を有効に活用しながら、後年度の負担軽減を図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普通建設事業費については、対前年比で大幅に増加しており、全国平均及び類似団体内平均値を上回っている状況である。これは、新庁舎建設事業、市道岩屋線道路改良工事等大型事業を実施したことが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大分県津久見市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14,980
14,924
79.48
12,909,122
12,468,581
432,094
5,961,045
10,907,273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70358</xdr:rowOff>
    </xdr:from>
    <xdr:to>
      <xdr:col>24</xdr:col>
      <xdr:colOff>62865</xdr:colOff>
      <xdr:row>38</xdr:row>
      <xdr:rowOff>4064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85308"/>
          <a:ext cx="127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7891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4064</xdr:rowOff>
    </xdr:from>
    <xdr:to>
      <xdr:col>24</xdr:col>
      <xdr:colOff>152400</xdr:colOff>
      <xdr:row>38</xdr:row>
      <xdr:rowOff>4064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17035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6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70358</xdr:rowOff>
    </xdr:from>
    <xdr:to>
      <xdr:col>24</xdr:col>
      <xdr:colOff>152400</xdr:colOff>
      <xdr:row>31</xdr:row>
      <xdr:rowOff>70358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8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86170</xdr:rowOff>
    </xdr:from>
    <xdr:to>
      <xdr:col>24</xdr:col>
      <xdr:colOff>63500</xdr:colOff>
      <xdr:row>33</xdr:row>
      <xdr:rowOff>114935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744020"/>
          <a:ext cx="838200" cy="28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129430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30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151003</xdr:rowOff>
    </xdr:from>
    <xdr:to>
      <xdr:col>24</xdr:col>
      <xdr:colOff>114300</xdr:colOff>
      <xdr:row>36</xdr:row>
      <xdr:rowOff>81153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5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89027</xdr:rowOff>
    </xdr:from>
    <xdr:to>
      <xdr:col>19</xdr:col>
      <xdr:colOff>177800</xdr:colOff>
      <xdr:row>33</xdr:row>
      <xdr:rowOff>114935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746877"/>
          <a:ext cx="889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4699</xdr:rowOff>
    </xdr:from>
    <xdr:to>
      <xdr:col>20</xdr:col>
      <xdr:colOff>38100</xdr:colOff>
      <xdr:row>36</xdr:row>
      <xdr:rowOff>106299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7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97426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69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34544</xdr:rowOff>
    </xdr:from>
    <xdr:to>
      <xdr:col>15</xdr:col>
      <xdr:colOff>50800</xdr:colOff>
      <xdr:row>33</xdr:row>
      <xdr:rowOff>89027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692394"/>
          <a:ext cx="889000" cy="54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14986</xdr:rowOff>
    </xdr:from>
    <xdr:to>
      <xdr:col>15</xdr:col>
      <xdr:colOff>101600</xdr:colOff>
      <xdr:row>36</xdr:row>
      <xdr:rowOff>116586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107713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7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24638</xdr:rowOff>
    </xdr:from>
    <xdr:to>
      <xdr:col>10</xdr:col>
      <xdr:colOff>114300</xdr:colOff>
      <xdr:row>33</xdr:row>
      <xdr:rowOff>34544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682488"/>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8890</xdr:rowOff>
    </xdr:from>
    <xdr:to>
      <xdr:col>10</xdr:col>
      <xdr:colOff>165100</xdr:colOff>
      <xdr:row>36</xdr:row>
      <xdr:rowOff>110490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101617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7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118381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35370</xdr:rowOff>
    </xdr:from>
    <xdr:to>
      <xdr:col>24</xdr:col>
      <xdr:colOff>114300</xdr:colOff>
      <xdr:row>33</xdr:row>
      <xdr:rowOff>136970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69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58247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54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64135</xdr:rowOff>
    </xdr:from>
    <xdr:to>
      <xdr:col>20</xdr:col>
      <xdr:colOff>38100</xdr:colOff>
      <xdr:row>33</xdr:row>
      <xdr:rowOff>165735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72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10812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497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38227</xdr:rowOff>
    </xdr:from>
    <xdr:to>
      <xdr:col>15</xdr:col>
      <xdr:colOff>101600</xdr:colOff>
      <xdr:row>33</xdr:row>
      <xdr:rowOff>139827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69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156354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47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155194</xdr:rowOff>
    </xdr:from>
    <xdr:to>
      <xdr:col>10</xdr:col>
      <xdr:colOff>165100</xdr:colOff>
      <xdr:row>33</xdr:row>
      <xdr:rowOff>85344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64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101871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416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145288</xdr:rowOff>
    </xdr:from>
    <xdr:to>
      <xdr:col>6</xdr:col>
      <xdr:colOff>38100</xdr:colOff>
      <xdr:row>33</xdr:row>
      <xdr:rowOff>75438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63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91965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406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69493</xdr:rowOff>
    </xdr:from>
    <xdr:to>
      <xdr:col>24</xdr:col>
      <xdr:colOff>62865</xdr:colOff>
      <xdr:row>58</xdr:row>
      <xdr:rowOff>35340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3443"/>
          <a:ext cx="1270" cy="1165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39167</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35340</xdr:rowOff>
    </xdr:from>
    <xdr:to>
      <xdr:col>24</xdr:col>
      <xdr:colOff>152400</xdr:colOff>
      <xdr:row>58</xdr:row>
      <xdr:rowOff>35340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9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16170</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69493</xdr:rowOff>
    </xdr:from>
    <xdr:to>
      <xdr:col>24</xdr:col>
      <xdr:colOff>152400</xdr:colOff>
      <xdr:row>51</xdr:row>
      <xdr:rowOff>69493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3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84516</xdr:rowOff>
    </xdr:from>
    <xdr:to>
      <xdr:col>24</xdr:col>
      <xdr:colOff>63500</xdr:colOff>
      <xdr:row>56</xdr:row>
      <xdr:rowOff>59965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171366"/>
          <a:ext cx="838200" cy="489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97034</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982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118607</xdr:rowOff>
    </xdr:from>
    <xdr:to>
      <xdr:col>24</xdr:col>
      <xdr:colOff>114300</xdr:colOff>
      <xdr:row>57</xdr:row>
      <xdr:rowOff>48757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1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59965</xdr:rowOff>
    </xdr:from>
    <xdr:to>
      <xdr:col>19</xdr:col>
      <xdr:colOff>177800</xdr:colOff>
      <xdr:row>56</xdr:row>
      <xdr:rowOff>74712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661165"/>
          <a:ext cx="889000" cy="1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151936</xdr:rowOff>
    </xdr:from>
    <xdr:to>
      <xdr:col>20</xdr:col>
      <xdr:colOff>38100</xdr:colOff>
      <xdr:row>57</xdr:row>
      <xdr:rowOff>82086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73213</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84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42942</xdr:rowOff>
    </xdr:from>
    <xdr:to>
      <xdr:col>15</xdr:col>
      <xdr:colOff>50800</xdr:colOff>
      <xdr:row>56</xdr:row>
      <xdr:rowOff>74712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644142"/>
          <a:ext cx="889000" cy="3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151769</xdr:rowOff>
    </xdr:from>
    <xdr:to>
      <xdr:col>15</xdr:col>
      <xdr:colOff>101600</xdr:colOff>
      <xdr:row>57</xdr:row>
      <xdr:rowOff>81919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73046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84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139719</xdr:rowOff>
    </xdr:from>
    <xdr:to>
      <xdr:col>10</xdr:col>
      <xdr:colOff>114300</xdr:colOff>
      <xdr:row>56</xdr:row>
      <xdr:rowOff>42942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398019"/>
          <a:ext cx="889000" cy="246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166258</xdr:rowOff>
    </xdr:from>
    <xdr:to>
      <xdr:col>10</xdr:col>
      <xdr:colOff>165100</xdr:colOff>
      <xdr:row>57</xdr:row>
      <xdr:rowOff>96408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87535</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86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139962</xdr:rowOff>
    </xdr:from>
    <xdr:to>
      <xdr:col>6</xdr:col>
      <xdr:colOff>38100</xdr:colOff>
      <xdr:row>55</xdr:row>
      <xdr:rowOff>70112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61239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490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33716</xdr:rowOff>
    </xdr:from>
    <xdr:to>
      <xdr:col>24</xdr:col>
      <xdr:colOff>114300</xdr:colOff>
      <xdr:row>53</xdr:row>
      <xdr:rowOff>135316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12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56593</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897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9165</xdr:rowOff>
    </xdr:from>
    <xdr:to>
      <xdr:col>20</xdr:col>
      <xdr:colOff>38100</xdr:colOff>
      <xdr:row>56</xdr:row>
      <xdr:rowOff>110765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610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127292</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385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23912</xdr:rowOff>
    </xdr:from>
    <xdr:to>
      <xdr:col>15</xdr:col>
      <xdr:colOff>101600</xdr:colOff>
      <xdr:row>56</xdr:row>
      <xdr:rowOff>125512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62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142039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400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163592</xdr:rowOff>
    </xdr:from>
    <xdr:to>
      <xdr:col>10</xdr:col>
      <xdr:colOff>165100</xdr:colOff>
      <xdr:row>56</xdr:row>
      <xdr:rowOff>93742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59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110269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368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88919</xdr:rowOff>
    </xdr:from>
    <xdr:to>
      <xdr:col>6</xdr:col>
      <xdr:colOff>38100</xdr:colOff>
      <xdr:row>55</xdr:row>
      <xdr:rowOff>19069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347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35596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122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47988</xdr:rowOff>
    </xdr:from>
    <xdr:to>
      <xdr:col>24</xdr:col>
      <xdr:colOff>62865</xdr:colOff>
      <xdr:row>79</xdr:row>
      <xdr:rowOff>60398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20938"/>
          <a:ext cx="1270" cy="138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64225</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6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60398</xdr:rowOff>
    </xdr:from>
    <xdr:to>
      <xdr:col>24</xdr:col>
      <xdr:colOff>152400</xdr:colOff>
      <xdr:row>79</xdr:row>
      <xdr:rowOff>60398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60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166115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6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280,675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47988</xdr:rowOff>
    </xdr:from>
    <xdr:to>
      <xdr:col>24</xdr:col>
      <xdr:colOff>152400</xdr:colOff>
      <xdr:row>71</xdr:row>
      <xdr:rowOff>47988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2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156965</xdr:rowOff>
    </xdr:from>
    <xdr:to>
      <xdr:col>24</xdr:col>
      <xdr:colOff>63500</xdr:colOff>
      <xdr:row>74</xdr:row>
      <xdr:rowOff>32007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2672815"/>
          <a:ext cx="838200" cy="4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65389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955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86962</xdr:rowOff>
    </xdr:from>
    <xdr:to>
      <xdr:col>24</xdr:col>
      <xdr:colOff>114300</xdr:colOff>
      <xdr:row>77</xdr:row>
      <xdr:rowOff>17112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17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156965</xdr:rowOff>
    </xdr:from>
    <xdr:to>
      <xdr:col>19</xdr:col>
      <xdr:colOff>177800</xdr:colOff>
      <xdr:row>75</xdr:row>
      <xdr:rowOff>6905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672815"/>
          <a:ext cx="889000" cy="19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26873</xdr:rowOff>
    </xdr:from>
    <xdr:to>
      <xdr:col>20</xdr:col>
      <xdr:colOff>38100</xdr:colOff>
      <xdr:row>77</xdr:row>
      <xdr:rowOff>128473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2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119600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321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117112</xdr:rowOff>
    </xdr:from>
    <xdr:to>
      <xdr:col>15</xdr:col>
      <xdr:colOff>50800</xdr:colOff>
      <xdr:row>75</xdr:row>
      <xdr:rowOff>6905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2804412"/>
          <a:ext cx="889000" cy="61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146779</xdr:rowOff>
    </xdr:from>
    <xdr:to>
      <xdr:col>15</xdr:col>
      <xdr:colOff>101600</xdr:colOff>
      <xdr:row>78</xdr:row>
      <xdr:rowOff>76929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34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68056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44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117112</xdr:rowOff>
    </xdr:from>
    <xdr:to>
      <xdr:col>10</xdr:col>
      <xdr:colOff>114300</xdr:colOff>
      <xdr:row>75</xdr:row>
      <xdr:rowOff>155321</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804412"/>
          <a:ext cx="889000" cy="20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44715</xdr:rowOff>
    </xdr:from>
    <xdr:to>
      <xdr:col>10</xdr:col>
      <xdr:colOff>165100</xdr:colOff>
      <xdr:row>77</xdr:row>
      <xdr:rowOff>146315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137442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39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144418</xdr:rowOff>
    </xdr:from>
    <xdr:to>
      <xdr:col>6</xdr:col>
      <xdr:colOff>38100</xdr:colOff>
      <xdr:row>79</xdr:row>
      <xdr:rowOff>74568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5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65695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610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152657</xdr:rowOff>
    </xdr:from>
    <xdr:to>
      <xdr:col>24</xdr:col>
      <xdr:colOff>114300</xdr:colOff>
      <xdr:row>74</xdr:row>
      <xdr:rowOff>82807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6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4084</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519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106165</xdr:rowOff>
    </xdr:from>
    <xdr:to>
      <xdr:col>20</xdr:col>
      <xdr:colOff>38100</xdr:colOff>
      <xdr:row>74</xdr:row>
      <xdr:rowOff>36315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62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52842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397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127555</xdr:rowOff>
    </xdr:from>
    <xdr:to>
      <xdr:col>15</xdr:col>
      <xdr:colOff>101600</xdr:colOff>
      <xdr:row>75</xdr:row>
      <xdr:rowOff>57705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81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74232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59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66312</xdr:rowOff>
    </xdr:from>
    <xdr:to>
      <xdr:col>10</xdr:col>
      <xdr:colOff>165100</xdr:colOff>
      <xdr:row>74</xdr:row>
      <xdr:rowOff>167912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75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12989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528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104521</xdr:rowOff>
    </xdr:from>
    <xdr:to>
      <xdr:col>6</xdr:col>
      <xdr:colOff>38100</xdr:colOff>
      <xdr:row>76</xdr:row>
      <xdr:rowOff>34671</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96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51198</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738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122162</xdr:rowOff>
    </xdr:from>
    <xdr:to>
      <xdr:col>24</xdr:col>
      <xdr:colOff>62865</xdr:colOff>
      <xdr:row>99</xdr:row>
      <xdr:rowOff>37236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81212"/>
          <a:ext cx="1270" cy="1629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41063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1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37236</xdr:rowOff>
    </xdr:from>
    <xdr:to>
      <xdr:col>24</xdr:col>
      <xdr:colOff>152400</xdr:colOff>
      <xdr:row>99</xdr:row>
      <xdr:rowOff>37236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1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68839</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5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158,881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122162</xdr:rowOff>
    </xdr:from>
    <xdr:to>
      <xdr:col>24</xdr:col>
      <xdr:colOff>152400</xdr:colOff>
      <xdr:row>89</xdr:row>
      <xdr:rowOff>122162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8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126594</xdr:rowOff>
    </xdr:from>
    <xdr:to>
      <xdr:col>24</xdr:col>
      <xdr:colOff>63500</xdr:colOff>
      <xdr:row>97</xdr:row>
      <xdr:rowOff>145123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242894"/>
          <a:ext cx="838200" cy="532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156773</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44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133896</xdr:rowOff>
    </xdr:from>
    <xdr:to>
      <xdr:col>24</xdr:col>
      <xdr:colOff>114300</xdr:colOff>
      <xdr:row>97</xdr:row>
      <xdr:rowOff>64046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59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126594</xdr:rowOff>
    </xdr:from>
    <xdr:to>
      <xdr:col>19</xdr:col>
      <xdr:colOff>177800</xdr:colOff>
      <xdr:row>97</xdr:row>
      <xdr:rowOff>121743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242894"/>
          <a:ext cx="889000" cy="509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12725</xdr:rowOff>
    </xdr:from>
    <xdr:to>
      <xdr:col>20</xdr:col>
      <xdr:colOff>38100</xdr:colOff>
      <xdr:row>97</xdr:row>
      <xdr:rowOff>114325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4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105452</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73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93396</xdr:rowOff>
    </xdr:from>
    <xdr:to>
      <xdr:col>15</xdr:col>
      <xdr:colOff>50800</xdr:colOff>
      <xdr:row>97</xdr:row>
      <xdr:rowOff>121743</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6724046"/>
          <a:ext cx="889000" cy="28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154953</xdr:rowOff>
    </xdr:from>
    <xdr:to>
      <xdr:col>15</xdr:col>
      <xdr:colOff>101600</xdr:colOff>
      <xdr:row>97</xdr:row>
      <xdr:rowOff>85103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1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101630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38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93396</xdr:rowOff>
    </xdr:from>
    <xdr:to>
      <xdr:col>10</xdr:col>
      <xdr:colOff>114300</xdr:colOff>
      <xdr:row>97</xdr:row>
      <xdr:rowOff>169520</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724046"/>
          <a:ext cx="889000" cy="76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7696</xdr:rowOff>
    </xdr:from>
    <xdr:to>
      <xdr:col>10</xdr:col>
      <xdr:colOff>165100</xdr:colOff>
      <xdr:row>97</xdr:row>
      <xdr:rowOff>109296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3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125823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41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105333</xdr:rowOff>
    </xdr:from>
    <xdr:to>
      <xdr:col>6</xdr:col>
      <xdr:colOff>38100</xdr:colOff>
      <xdr:row>98</xdr:row>
      <xdr:rowOff>35483</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52010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511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94323</xdr:rowOff>
    </xdr:from>
    <xdr:to>
      <xdr:col>24</xdr:col>
      <xdr:colOff>114300</xdr:colOff>
      <xdr:row>98</xdr:row>
      <xdr:rowOff>24473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72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72750</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703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75794</xdr:rowOff>
    </xdr:from>
    <xdr:to>
      <xdr:col>20</xdr:col>
      <xdr:colOff>38100</xdr:colOff>
      <xdr:row>95</xdr:row>
      <xdr:rowOff>5944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19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22471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5967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70943</xdr:rowOff>
    </xdr:from>
    <xdr:to>
      <xdr:col>15</xdr:col>
      <xdr:colOff>101600</xdr:colOff>
      <xdr:row>98</xdr:row>
      <xdr:rowOff>1093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70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163670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79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42596</xdr:rowOff>
    </xdr:from>
    <xdr:to>
      <xdr:col>10</xdr:col>
      <xdr:colOff>165100</xdr:colOff>
      <xdr:row>97</xdr:row>
      <xdr:rowOff>144196</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67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135323</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765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118720</xdr:rowOff>
    </xdr:from>
    <xdr:to>
      <xdr:col>6</xdr:col>
      <xdr:colOff>38100</xdr:colOff>
      <xdr:row>98</xdr:row>
      <xdr:rowOff>48870</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74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39997</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842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15929</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59429"/>
          <a:ext cx="1270" cy="162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134056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3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15929</xdr:rowOff>
    </xdr:from>
    <xdr:to>
      <xdr:col>55</xdr:col>
      <xdr:colOff>88900</xdr:colOff>
      <xdr:row>30</xdr:row>
      <xdr:rowOff>15929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5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149171</xdr:rowOff>
    </xdr:from>
    <xdr:to>
      <xdr:col>55</xdr:col>
      <xdr:colOff>0</xdr:colOff>
      <xdr:row>38</xdr:row>
      <xdr:rowOff>151130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664271"/>
          <a:ext cx="8382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89570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617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66693</xdr:rowOff>
    </xdr:from>
    <xdr:to>
      <xdr:col>55</xdr:col>
      <xdr:colOff>50800</xdr:colOff>
      <xdr:row>37</xdr:row>
      <xdr:rowOff>168294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103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149171</xdr:rowOff>
    </xdr:from>
    <xdr:to>
      <xdr:col>50</xdr:col>
      <xdr:colOff>114300</xdr:colOff>
      <xdr:row>38</xdr:row>
      <xdr:rowOff>156355</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664271"/>
          <a:ext cx="889000" cy="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77796</xdr:rowOff>
    </xdr:from>
    <xdr:to>
      <xdr:col>50</xdr:col>
      <xdr:colOff>165100</xdr:colOff>
      <xdr:row>38</xdr:row>
      <xdr:rowOff>7947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24473</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19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156355</xdr:rowOff>
    </xdr:from>
    <xdr:to>
      <xdr:col>45</xdr:col>
      <xdr:colOff>177800</xdr:colOff>
      <xdr:row>38</xdr:row>
      <xdr:rowOff>158314</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671455"/>
          <a:ext cx="8890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95431</xdr:rowOff>
    </xdr:from>
    <xdr:to>
      <xdr:col>46</xdr:col>
      <xdr:colOff>38100</xdr:colOff>
      <xdr:row>38</xdr:row>
      <xdr:rowOff>25581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42108</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214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156355</xdr:rowOff>
    </xdr:from>
    <xdr:to>
      <xdr:col>41</xdr:col>
      <xdr:colOff>50800</xdr:colOff>
      <xdr:row>38</xdr:row>
      <xdr:rowOff>158314</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671455"/>
          <a:ext cx="8890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70612</xdr:rowOff>
    </xdr:from>
    <xdr:to>
      <xdr:col>41</xdr:col>
      <xdr:colOff>101600</xdr:colOff>
      <xdr:row>38</xdr:row>
      <xdr:rowOff>762</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17289</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36975</xdr:rowOff>
    </xdr:from>
    <xdr:to>
      <xdr:col>36</xdr:col>
      <xdr:colOff>165100</xdr:colOff>
      <xdr:row>37</xdr:row>
      <xdr:rowOff>138575</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155102</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1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100330</xdr:rowOff>
    </xdr:from>
    <xdr:to>
      <xdr:col>55</xdr:col>
      <xdr:colOff>50800</xdr:colOff>
      <xdr:row>39</xdr:row>
      <xdr:rowOff>30480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1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15257</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303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98371</xdr:rowOff>
    </xdr:from>
    <xdr:to>
      <xdr:col>50</xdr:col>
      <xdr:colOff>165100</xdr:colOff>
      <xdr:row>39</xdr:row>
      <xdr:rowOff>28521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1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19648</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7061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105555</xdr:rowOff>
    </xdr:from>
    <xdr:to>
      <xdr:col>46</xdr:col>
      <xdr:colOff>38100</xdr:colOff>
      <xdr:row>39</xdr:row>
      <xdr:rowOff>35705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2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26832</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713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107514</xdr:rowOff>
    </xdr:from>
    <xdr:to>
      <xdr:col>41</xdr:col>
      <xdr:colOff>101600</xdr:colOff>
      <xdr:row>39</xdr:row>
      <xdr:rowOff>37664</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2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28791</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715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105555</xdr:rowOff>
    </xdr:from>
    <xdr:to>
      <xdr:col>36</xdr:col>
      <xdr:colOff>165100</xdr:colOff>
      <xdr:row>39</xdr:row>
      <xdr:rowOff>35705</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2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26832</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713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149072</xdr:rowOff>
    </xdr:from>
    <xdr:to>
      <xdr:col>54</xdr:col>
      <xdr:colOff>189865</xdr:colOff>
      <xdr:row>59</xdr:row>
      <xdr:rowOff>27019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93022"/>
          <a:ext cx="1270" cy="1249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30846</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27019</xdr:rowOff>
    </xdr:from>
    <xdr:to>
      <xdr:col>55</xdr:col>
      <xdr:colOff>88900</xdr:colOff>
      <xdr:row>59</xdr:row>
      <xdr:rowOff>27019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95749</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6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149072</xdr:rowOff>
    </xdr:from>
    <xdr:to>
      <xdr:col>55</xdr:col>
      <xdr:colOff>88900</xdr:colOff>
      <xdr:row>51</xdr:row>
      <xdr:rowOff>149072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86664</xdr:rowOff>
    </xdr:from>
    <xdr:to>
      <xdr:col>55</xdr:col>
      <xdr:colOff>0</xdr:colOff>
      <xdr:row>57</xdr:row>
      <xdr:rowOff>143663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859314"/>
          <a:ext cx="838200" cy="56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120235</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549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97358</xdr:rowOff>
    </xdr:from>
    <xdr:to>
      <xdr:col>55</xdr:col>
      <xdr:colOff>50800</xdr:colOff>
      <xdr:row>57</xdr:row>
      <xdr:rowOff>27508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98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100914</xdr:rowOff>
    </xdr:from>
    <xdr:to>
      <xdr:col>50</xdr:col>
      <xdr:colOff>114300</xdr:colOff>
      <xdr:row>57</xdr:row>
      <xdr:rowOff>143663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873564"/>
          <a:ext cx="889000" cy="42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87890</xdr:rowOff>
    </xdr:from>
    <xdr:to>
      <xdr:col>50</xdr:col>
      <xdr:colOff>165100</xdr:colOff>
      <xdr:row>57</xdr:row>
      <xdr:rowOff>18040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34567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46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100914</xdr:rowOff>
    </xdr:from>
    <xdr:to>
      <xdr:col>45</xdr:col>
      <xdr:colOff>177800</xdr:colOff>
      <xdr:row>57</xdr:row>
      <xdr:rowOff>156388</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873564"/>
          <a:ext cx="889000" cy="55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94444</xdr:rowOff>
    </xdr:from>
    <xdr:to>
      <xdr:col>46</xdr:col>
      <xdr:colOff>38100</xdr:colOff>
      <xdr:row>57</xdr:row>
      <xdr:rowOff>24594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41121</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4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51270</xdr:rowOff>
    </xdr:from>
    <xdr:to>
      <xdr:col>41</xdr:col>
      <xdr:colOff>50800</xdr:colOff>
      <xdr:row>57</xdr:row>
      <xdr:rowOff>156388</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823920"/>
          <a:ext cx="889000" cy="105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113627</xdr:rowOff>
    </xdr:from>
    <xdr:to>
      <xdr:col>41</xdr:col>
      <xdr:colOff>101600</xdr:colOff>
      <xdr:row>57</xdr:row>
      <xdr:rowOff>43777</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60304</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4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105149</xdr:rowOff>
    </xdr:from>
    <xdr:to>
      <xdr:col>36</xdr:col>
      <xdr:colOff>165100</xdr:colOff>
      <xdr:row>57</xdr:row>
      <xdr:rowOff>35299</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51826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4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35864</xdr:rowOff>
    </xdr:from>
    <xdr:to>
      <xdr:col>55</xdr:col>
      <xdr:colOff>50800</xdr:colOff>
      <xdr:row>57</xdr:row>
      <xdr:rowOff>137464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80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14291</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78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92863</xdr:rowOff>
    </xdr:from>
    <xdr:to>
      <xdr:col>50</xdr:col>
      <xdr:colOff>165100</xdr:colOff>
      <xdr:row>58</xdr:row>
      <xdr:rowOff>23013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86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14140</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95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50114</xdr:rowOff>
    </xdr:from>
    <xdr:to>
      <xdr:col>46</xdr:col>
      <xdr:colOff>38100</xdr:colOff>
      <xdr:row>57</xdr:row>
      <xdr:rowOff>151714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82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142841</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91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105588</xdr:rowOff>
    </xdr:from>
    <xdr:to>
      <xdr:col>41</xdr:col>
      <xdr:colOff>101600</xdr:colOff>
      <xdr:row>58</xdr:row>
      <xdr:rowOff>35738</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87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26865</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970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470</xdr:rowOff>
    </xdr:from>
    <xdr:to>
      <xdr:col>36</xdr:col>
      <xdr:colOff>165100</xdr:colOff>
      <xdr:row>57</xdr:row>
      <xdr:rowOff>102070</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77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93197</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865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149244</xdr:rowOff>
    </xdr:from>
    <xdr:to>
      <xdr:col>54</xdr:col>
      <xdr:colOff>189865</xdr:colOff>
      <xdr:row>78</xdr:row>
      <xdr:rowOff>169360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2194"/>
          <a:ext cx="1270" cy="122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1737</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4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169360</xdr:rowOff>
    </xdr:from>
    <xdr:to>
      <xdr:col>55</xdr:col>
      <xdr:colOff>88900</xdr:colOff>
      <xdr:row>78</xdr:row>
      <xdr:rowOff>169360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95921</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66,499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149244</xdr:rowOff>
    </xdr:from>
    <xdr:to>
      <xdr:col>55</xdr:col>
      <xdr:colOff>88900</xdr:colOff>
      <xdr:row>71</xdr:row>
      <xdr:rowOff>149244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89370</xdr:rowOff>
    </xdr:from>
    <xdr:to>
      <xdr:col>55</xdr:col>
      <xdr:colOff>0</xdr:colOff>
      <xdr:row>77</xdr:row>
      <xdr:rowOff>156845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291020"/>
          <a:ext cx="838200" cy="67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13250</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043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161823</xdr:rowOff>
    </xdr:from>
    <xdr:to>
      <xdr:col>55</xdr:col>
      <xdr:colOff>50800</xdr:colOff>
      <xdr:row>77</xdr:row>
      <xdr:rowOff>91973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9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157550</xdr:rowOff>
    </xdr:from>
    <xdr:to>
      <xdr:col>50</xdr:col>
      <xdr:colOff>114300</xdr:colOff>
      <xdr:row>77</xdr:row>
      <xdr:rowOff>89370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187750"/>
          <a:ext cx="889000" cy="103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130696</xdr:rowOff>
    </xdr:from>
    <xdr:to>
      <xdr:col>50</xdr:col>
      <xdr:colOff>165100</xdr:colOff>
      <xdr:row>77</xdr:row>
      <xdr:rowOff>60846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77373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93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157550</xdr:rowOff>
    </xdr:from>
    <xdr:to>
      <xdr:col>45</xdr:col>
      <xdr:colOff>177800</xdr:colOff>
      <xdr:row>77</xdr:row>
      <xdr:rowOff>66242</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187750"/>
          <a:ext cx="889000" cy="80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83356</xdr:rowOff>
    </xdr:from>
    <xdr:to>
      <xdr:col>46</xdr:col>
      <xdr:colOff>38100</xdr:colOff>
      <xdr:row>77</xdr:row>
      <xdr:rowOff>13506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30033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28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66242</xdr:rowOff>
    </xdr:from>
    <xdr:to>
      <xdr:col>41</xdr:col>
      <xdr:colOff>50800</xdr:colOff>
      <xdr:row>77</xdr:row>
      <xdr:rowOff>66242</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32678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87319</xdr:rowOff>
    </xdr:from>
    <xdr:to>
      <xdr:col>41</xdr:col>
      <xdr:colOff>101600</xdr:colOff>
      <xdr:row>77</xdr:row>
      <xdr:rowOff>17469</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33996</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72231</xdr:rowOff>
    </xdr:from>
    <xdr:to>
      <xdr:col>36</xdr:col>
      <xdr:colOff>165100</xdr:colOff>
      <xdr:row>77</xdr:row>
      <xdr:rowOff>2381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18908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287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106045</xdr:rowOff>
    </xdr:from>
    <xdr:to>
      <xdr:col>55</xdr:col>
      <xdr:colOff>50800</xdr:colOff>
      <xdr:row>78</xdr:row>
      <xdr:rowOff>36195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30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84472</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286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38570</xdr:rowOff>
    </xdr:from>
    <xdr:to>
      <xdr:col>50</xdr:col>
      <xdr:colOff>165100</xdr:colOff>
      <xdr:row>77</xdr:row>
      <xdr:rowOff>140170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24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131297</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333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106750</xdr:rowOff>
    </xdr:from>
    <xdr:to>
      <xdr:col>46</xdr:col>
      <xdr:colOff>38100</xdr:colOff>
      <xdr:row>77</xdr:row>
      <xdr:rowOff>36900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13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28027</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322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15442</xdr:rowOff>
    </xdr:from>
    <xdr:to>
      <xdr:col>41</xdr:col>
      <xdr:colOff>101600</xdr:colOff>
      <xdr:row>77</xdr:row>
      <xdr:rowOff>117042</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21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108169</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330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15442</xdr:rowOff>
    </xdr:from>
    <xdr:to>
      <xdr:col>36</xdr:col>
      <xdr:colOff>165100</xdr:colOff>
      <xdr:row>77</xdr:row>
      <xdr:rowOff>117042</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21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108169</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330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153060</xdr:rowOff>
    </xdr:from>
    <xdr:to>
      <xdr:col>54</xdr:col>
      <xdr:colOff>189865</xdr:colOff>
      <xdr:row>99</xdr:row>
      <xdr:rowOff>116091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12110"/>
          <a:ext cx="1270" cy="167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119918</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9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116091</xdr:rowOff>
    </xdr:from>
    <xdr:to>
      <xdr:col>55</xdr:col>
      <xdr:colOff>88900</xdr:colOff>
      <xdr:row>99</xdr:row>
      <xdr:rowOff>116091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8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99737</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187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153060</xdr:rowOff>
    </xdr:from>
    <xdr:to>
      <xdr:col>55</xdr:col>
      <xdr:colOff>88900</xdr:colOff>
      <xdr:row>89</xdr:row>
      <xdr:rowOff>153060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1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140043</xdr:rowOff>
    </xdr:from>
    <xdr:to>
      <xdr:col>55</xdr:col>
      <xdr:colOff>0</xdr:colOff>
      <xdr:row>97</xdr:row>
      <xdr:rowOff>77597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9639300" y="16599243"/>
          <a:ext cx="838200" cy="109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129545</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417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106668</xdr:rowOff>
    </xdr:from>
    <xdr:to>
      <xdr:col>55</xdr:col>
      <xdr:colOff>50800</xdr:colOff>
      <xdr:row>97</xdr:row>
      <xdr:rowOff>36818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64923</xdr:rowOff>
    </xdr:from>
    <xdr:to>
      <xdr:col>50</xdr:col>
      <xdr:colOff>114300</xdr:colOff>
      <xdr:row>96</xdr:row>
      <xdr:rowOff>140043</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8750300" y="16524123"/>
          <a:ext cx="889000" cy="75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146659</xdr:rowOff>
    </xdr:from>
    <xdr:to>
      <xdr:col>50</xdr:col>
      <xdr:colOff>165100</xdr:colOff>
      <xdr:row>97</xdr:row>
      <xdr:rowOff>76809</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67936</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69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138455</xdr:rowOff>
    </xdr:from>
    <xdr:to>
      <xdr:col>45</xdr:col>
      <xdr:colOff>177800</xdr:colOff>
      <xdr:row>96</xdr:row>
      <xdr:rowOff>64923</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7861300" y="16426205"/>
          <a:ext cx="889000" cy="9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127851</xdr:rowOff>
    </xdr:from>
    <xdr:to>
      <xdr:col>46</xdr:col>
      <xdr:colOff>38100</xdr:colOff>
      <xdr:row>97</xdr:row>
      <xdr:rowOff>58001</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49128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67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138455</xdr:rowOff>
    </xdr:from>
    <xdr:to>
      <xdr:col>41</xdr:col>
      <xdr:colOff>50800</xdr:colOff>
      <xdr:row>97</xdr:row>
      <xdr:rowOff>82435</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426205"/>
          <a:ext cx="889000" cy="286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129984</xdr:rowOff>
    </xdr:from>
    <xdr:to>
      <xdr:col>41</xdr:col>
      <xdr:colOff>101600</xdr:colOff>
      <xdr:row>97</xdr:row>
      <xdr:rowOff>60134</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51261</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6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117602</xdr:rowOff>
    </xdr:from>
    <xdr:to>
      <xdr:col>36</xdr:col>
      <xdr:colOff>165100</xdr:colOff>
      <xdr:row>97</xdr:row>
      <xdr:rowOff>47752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64279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35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26797</xdr:rowOff>
    </xdr:from>
    <xdr:to>
      <xdr:col>55</xdr:col>
      <xdr:colOff>50800</xdr:colOff>
      <xdr:row>97</xdr:row>
      <xdr:rowOff>128397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65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5224</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63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89243</xdr:rowOff>
    </xdr:from>
    <xdr:to>
      <xdr:col>50</xdr:col>
      <xdr:colOff>165100</xdr:colOff>
      <xdr:row>97</xdr:row>
      <xdr:rowOff>19393</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54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35920</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323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14123</xdr:rowOff>
    </xdr:from>
    <xdr:to>
      <xdr:col>46</xdr:col>
      <xdr:colOff>38100</xdr:colOff>
      <xdr:row>96</xdr:row>
      <xdr:rowOff>115723</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47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132250</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248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87655</xdr:rowOff>
    </xdr:from>
    <xdr:to>
      <xdr:col>41</xdr:col>
      <xdr:colOff>101600</xdr:colOff>
      <xdr:row>96</xdr:row>
      <xdr:rowOff>17805</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37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34332</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15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31635</xdr:rowOff>
    </xdr:from>
    <xdr:to>
      <xdr:col>36</xdr:col>
      <xdr:colOff>165100</xdr:colOff>
      <xdr:row>97</xdr:row>
      <xdr:rowOff>133235</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66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124362</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75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45022</xdr:rowOff>
    </xdr:from>
    <xdr:to>
      <xdr:col>85</xdr:col>
      <xdr:colOff>126364</xdr:colOff>
      <xdr:row>38</xdr:row>
      <xdr:rowOff>162217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359972"/>
          <a:ext cx="1269" cy="1317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166044</xdr:rowOff>
    </xdr:from>
    <xdr:ext cx="534377"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68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162217</xdr:rowOff>
    </xdr:from>
    <xdr:to>
      <xdr:col>86</xdr:col>
      <xdr:colOff>25400</xdr:colOff>
      <xdr:row>38</xdr:row>
      <xdr:rowOff>162217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67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163149</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13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45022</xdr:rowOff>
    </xdr:from>
    <xdr:to>
      <xdr:col>86</xdr:col>
      <xdr:colOff>25400</xdr:colOff>
      <xdr:row>31</xdr:row>
      <xdr:rowOff>45022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359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112154</xdr:rowOff>
    </xdr:from>
    <xdr:to>
      <xdr:col>85</xdr:col>
      <xdr:colOff>127000</xdr:colOff>
      <xdr:row>35</xdr:row>
      <xdr:rowOff>22390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5481300" y="5770004"/>
          <a:ext cx="838200" cy="253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120819</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61215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142392</xdr:rowOff>
    </xdr:from>
    <xdr:to>
      <xdr:col>85</xdr:col>
      <xdr:colOff>177800</xdr:colOff>
      <xdr:row>36</xdr:row>
      <xdr:rowOff>72542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14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22390</xdr:rowOff>
    </xdr:from>
    <xdr:to>
      <xdr:col>81</xdr:col>
      <xdr:colOff>50800</xdr:colOff>
      <xdr:row>36</xdr:row>
      <xdr:rowOff>34887</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4592300" y="6023140"/>
          <a:ext cx="889000" cy="183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20549</xdr:rowOff>
    </xdr:from>
    <xdr:to>
      <xdr:col>81</xdr:col>
      <xdr:colOff>101600</xdr:colOff>
      <xdr:row>36</xdr:row>
      <xdr:rowOff>122149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19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113276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628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19380</xdr:rowOff>
    </xdr:from>
    <xdr:to>
      <xdr:col>76</xdr:col>
      <xdr:colOff>114300</xdr:colOff>
      <xdr:row>36</xdr:row>
      <xdr:rowOff>34887</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3703300" y="6191580"/>
          <a:ext cx="889000" cy="15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69812</xdr:rowOff>
    </xdr:from>
    <xdr:to>
      <xdr:col>76</xdr:col>
      <xdr:colOff>165100</xdr:colOff>
      <xdr:row>36</xdr:row>
      <xdr:rowOff>171412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24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162539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33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125069</xdr:rowOff>
    </xdr:from>
    <xdr:to>
      <xdr:col>71</xdr:col>
      <xdr:colOff>177800</xdr:colOff>
      <xdr:row>36</xdr:row>
      <xdr:rowOff>19380</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2814300" y="6125819"/>
          <a:ext cx="889000" cy="6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70764</xdr:rowOff>
    </xdr:from>
    <xdr:to>
      <xdr:col>72</xdr:col>
      <xdr:colOff>38100</xdr:colOff>
      <xdr:row>37</xdr:row>
      <xdr:rowOff>914</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24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163491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33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38341</xdr:rowOff>
    </xdr:from>
    <xdr:to>
      <xdr:col>67</xdr:col>
      <xdr:colOff>101600</xdr:colOff>
      <xdr:row>36</xdr:row>
      <xdr:rowOff>139941</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131068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30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61354</xdr:rowOff>
    </xdr:from>
    <xdr:to>
      <xdr:col>85</xdr:col>
      <xdr:colOff>177800</xdr:colOff>
      <xdr:row>33</xdr:row>
      <xdr:rowOff>162954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571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84231</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557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143040</xdr:rowOff>
    </xdr:from>
    <xdr:to>
      <xdr:col>81</xdr:col>
      <xdr:colOff>101600</xdr:colOff>
      <xdr:row>35</xdr:row>
      <xdr:rowOff>73190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597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89717</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5747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155537</xdr:rowOff>
    </xdr:from>
    <xdr:to>
      <xdr:col>76</xdr:col>
      <xdr:colOff>165100</xdr:colOff>
      <xdr:row>36</xdr:row>
      <xdr:rowOff>85687</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15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102214</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593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140030</xdr:rowOff>
    </xdr:from>
    <xdr:to>
      <xdr:col>72</xdr:col>
      <xdr:colOff>38100</xdr:colOff>
      <xdr:row>36</xdr:row>
      <xdr:rowOff>70180</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61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86707</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591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74269</xdr:rowOff>
    </xdr:from>
    <xdr:to>
      <xdr:col>67</xdr:col>
      <xdr:colOff>101600</xdr:colOff>
      <xdr:row>36</xdr:row>
      <xdr:rowOff>4419</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607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20946</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585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id="{00000000-0008-0000-0700-00004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88102</xdr:rowOff>
    </xdr:from>
    <xdr:to>
      <xdr:col>85</xdr:col>
      <xdr:colOff>126364</xdr:colOff>
      <xdr:row>58</xdr:row>
      <xdr:rowOff>140440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6317595" y="8660602"/>
          <a:ext cx="1269" cy="142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144267</xdr:rowOff>
    </xdr:from>
    <xdr:ext cx="534377" cy="259045"/>
    <xdr:sp macro="" textlink="">
      <xdr:nvSpPr>
        <xdr:cNvPr id="581" name="教育費最小値テキスト">
          <a:extLst>
            <a:ext uri="{FF2B5EF4-FFF2-40B4-BE49-F238E27FC236}">
              <a16:creationId xmlns:a16="http://schemas.microsoft.com/office/drawing/2014/main" id="{00000000-0008-0000-0700-000045020000}"/>
            </a:ext>
          </a:extLst>
        </xdr:cNvPr>
        <xdr:cNvSpPr txBox="1"/>
      </xdr:nvSpPr>
      <xdr:spPr>
        <a:xfrm>
          <a:off x="16370300" y="1008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140440</xdr:rowOff>
    </xdr:from>
    <xdr:to>
      <xdr:col>86</xdr:col>
      <xdr:colOff>25400</xdr:colOff>
      <xdr:row>58</xdr:row>
      <xdr:rowOff>140440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1008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34779</xdr:rowOff>
    </xdr:from>
    <xdr:ext cx="599010" cy="259045"/>
    <xdr:sp macro="" textlink="">
      <xdr:nvSpPr>
        <xdr:cNvPr id="583" name="教育費最大値テキスト">
          <a:extLst>
            <a:ext uri="{FF2B5EF4-FFF2-40B4-BE49-F238E27FC236}">
              <a16:creationId xmlns:a16="http://schemas.microsoft.com/office/drawing/2014/main" id="{00000000-0008-0000-0700-000047020000}"/>
            </a:ext>
          </a:extLst>
        </xdr:cNvPr>
        <xdr:cNvSpPr txBox="1"/>
      </xdr:nvSpPr>
      <xdr:spPr>
        <a:xfrm>
          <a:off x="16370300" y="843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88102</xdr:rowOff>
    </xdr:from>
    <xdr:to>
      <xdr:col>86</xdr:col>
      <xdr:colOff>25400</xdr:colOff>
      <xdr:row>50</xdr:row>
      <xdr:rowOff>88102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8660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165151</xdr:rowOff>
    </xdr:from>
    <xdr:to>
      <xdr:col>85</xdr:col>
      <xdr:colOff>127000</xdr:colOff>
      <xdr:row>57</xdr:row>
      <xdr:rowOff>151860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5481300" y="9252001"/>
          <a:ext cx="838200" cy="672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134017</xdr:rowOff>
    </xdr:from>
    <xdr:ext cx="534377" cy="259045"/>
    <xdr:sp macro="" textlink="">
      <xdr:nvSpPr>
        <xdr:cNvPr id="586" name="教育費平均値テキスト">
          <a:extLst>
            <a:ext uri="{FF2B5EF4-FFF2-40B4-BE49-F238E27FC236}">
              <a16:creationId xmlns:a16="http://schemas.microsoft.com/office/drawing/2014/main" id="{00000000-0008-0000-0700-00004A020000}"/>
            </a:ext>
          </a:extLst>
        </xdr:cNvPr>
        <xdr:cNvSpPr txBox="1"/>
      </xdr:nvSpPr>
      <xdr:spPr>
        <a:xfrm>
          <a:off x="16370300" y="9563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111140</xdr:rowOff>
    </xdr:from>
    <xdr:to>
      <xdr:col>85</xdr:col>
      <xdr:colOff>177800</xdr:colOff>
      <xdr:row>57</xdr:row>
      <xdr:rowOff>41290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6268700" y="971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165151</xdr:rowOff>
    </xdr:from>
    <xdr:to>
      <xdr:col>81</xdr:col>
      <xdr:colOff>50800</xdr:colOff>
      <xdr:row>58</xdr:row>
      <xdr:rowOff>19217</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4592300" y="9252001"/>
          <a:ext cx="889000" cy="71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24740</xdr:rowOff>
    </xdr:from>
    <xdr:to>
      <xdr:col>81</xdr:col>
      <xdr:colOff>101600</xdr:colOff>
      <xdr:row>57</xdr:row>
      <xdr:rowOff>126340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54305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117467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4111" y="989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19217</xdr:rowOff>
    </xdr:from>
    <xdr:to>
      <xdr:col>76</xdr:col>
      <xdr:colOff>114300</xdr:colOff>
      <xdr:row>58</xdr:row>
      <xdr:rowOff>132450</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3703300" y="9963317"/>
          <a:ext cx="889000" cy="113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64636</xdr:rowOff>
    </xdr:from>
    <xdr:to>
      <xdr:col>76</xdr:col>
      <xdr:colOff>165100</xdr:colOff>
      <xdr:row>57</xdr:row>
      <xdr:rowOff>166236</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4541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11313</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61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132450</xdr:rowOff>
    </xdr:from>
    <xdr:to>
      <xdr:col>71</xdr:col>
      <xdr:colOff>177800</xdr:colOff>
      <xdr:row>58</xdr:row>
      <xdr:rowOff>158804</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flipV="1">
          <a:off x="12814300" y="10076550"/>
          <a:ext cx="889000" cy="26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60640</xdr:rowOff>
    </xdr:from>
    <xdr:to>
      <xdr:col>72</xdr:col>
      <xdr:colOff>38100</xdr:colOff>
      <xdr:row>57</xdr:row>
      <xdr:rowOff>162240</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3652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7317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60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44683</xdr:rowOff>
    </xdr:from>
    <xdr:to>
      <xdr:col>67</xdr:col>
      <xdr:colOff>101600</xdr:colOff>
      <xdr:row>57</xdr:row>
      <xdr:rowOff>146283</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2763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162810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59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101060</xdr:rowOff>
    </xdr:from>
    <xdr:to>
      <xdr:col>85</xdr:col>
      <xdr:colOff>177800</xdr:colOff>
      <xdr:row>58</xdr:row>
      <xdr:rowOff>31210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6268700" y="987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79487</xdr:rowOff>
    </xdr:from>
    <xdr:ext cx="534377" cy="259045"/>
    <xdr:sp macro="" textlink="">
      <xdr:nvSpPr>
        <xdr:cNvPr id="605" name="教育費該当値テキスト">
          <a:extLst>
            <a:ext uri="{FF2B5EF4-FFF2-40B4-BE49-F238E27FC236}">
              <a16:creationId xmlns:a16="http://schemas.microsoft.com/office/drawing/2014/main" id="{00000000-0008-0000-0700-00005D020000}"/>
            </a:ext>
          </a:extLst>
        </xdr:cNvPr>
        <xdr:cNvSpPr txBox="1"/>
      </xdr:nvSpPr>
      <xdr:spPr>
        <a:xfrm>
          <a:off x="16370300" y="9852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114351</xdr:rowOff>
    </xdr:from>
    <xdr:to>
      <xdr:col>81</xdr:col>
      <xdr:colOff>101600</xdr:colOff>
      <xdr:row>54</xdr:row>
      <xdr:rowOff>44501</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5430500" y="920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52</xdr:row>
      <xdr:rowOff>61028</xdr:rowOff>
    </xdr:from>
    <xdr:ext cx="599010"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181795" y="8976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139867</xdr:rowOff>
    </xdr:from>
    <xdr:to>
      <xdr:col>76</xdr:col>
      <xdr:colOff>165100</xdr:colOff>
      <xdr:row>58</xdr:row>
      <xdr:rowOff>70017</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4541500" y="9912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61144</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4325111" y="10005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81650</xdr:rowOff>
    </xdr:from>
    <xdr:to>
      <xdr:col>72</xdr:col>
      <xdr:colOff>38100</xdr:colOff>
      <xdr:row>59</xdr:row>
      <xdr:rowOff>11800</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3652500" y="1002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2927</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3436111" y="10118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108004</xdr:rowOff>
    </xdr:from>
    <xdr:to>
      <xdr:col>67</xdr:col>
      <xdr:colOff>101600</xdr:colOff>
      <xdr:row>59</xdr:row>
      <xdr:rowOff>38154</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2763500" y="1005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29281</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547111" y="1014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52489</xdr:rowOff>
    </xdr:from>
    <xdr:to>
      <xdr:col>85</xdr:col>
      <xdr:colOff>126364</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53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170616</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82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52489</xdr:rowOff>
    </xdr:from>
    <xdr:to>
      <xdr:col>86</xdr:col>
      <xdr:colOff>25400</xdr:colOff>
      <xdr:row>70</xdr:row>
      <xdr:rowOff>52489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53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162103</xdr:rowOff>
    </xdr:from>
    <xdr:to>
      <xdr:col>85</xdr:col>
      <xdr:colOff>127000</xdr:colOff>
      <xdr:row>78</xdr:row>
      <xdr:rowOff>151930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363753"/>
          <a:ext cx="838200" cy="16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21556</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223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170129</xdr:rowOff>
    </xdr:from>
    <xdr:to>
      <xdr:col>85</xdr:col>
      <xdr:colOff>177800</xdr:colOff>
      <xdr:row>78</xdr:row>
      <xdr:rowOff>100279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37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162103</xdr:rowOff>
    </xdr:from>
    <xdr:to>
      <xdr:col>81</xdr:col>
      <xdr:colOff>50800</xdr:colOff>
      <xdr:row>78</xdr:row>
      <xdr:rowOff>121222</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363753"/>
          <a:ext cx="889000" cy="130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12661</xdr:rowOff>
    </xdr:from>
    <xdr:to>
      <xdr:col>81</xdr:col>
      <xdr:colOff>101600</xdr:colOff>
      <xdr:row>78</xdr:row>
      <xdr:rowOff>114261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105388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47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121222</xdr:rowOff>
    </xdr:from>
    <xdr:to>
      <xdr:col>76</xdr:col>
      <xdr:colOff>114300</xdr:colOff>
      <xdr:row>79</xdr:row>
      <xdr:rowOff>18047</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3703300" y="13494322"/>
          <a:ext cx="889000" cy="68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32513</xdr:rowOff>
    </xdr:from>
    <xdr:to>
      <xdr:col>76</xdr:col>
      <xdr:colOff>165100</xdr:colOff>
      <xdr:row>78</xdr:row>
      <xdr:rowOff>134113</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150640</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18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157874</xdr:rowOff>
    </xdr:from>
    <xdr:to>
      <xdr:col>71</xdr:col>
      <xdr:colOff>177800</xdr:colOff>
      <xdr:row>79</xdr:row>
      <xdr:rowOff>18047</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530974"/>
          <a:ext cx="889000" cy="3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9880</xdr:rowOff>
    </xdr:from>
    <xdr:to>
      <xdr:col>72</xdr:col>
      <xdr:colOff>38100</xdr:colOff>
      <xdr:row>78</xdr:row>
      <xdr:rowOff>111480</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128007</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15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90767</xdr:rowOff>
    </xdr:from>
    <xdr:to>
      <xdr:col>67</xdr:col>
      <xdr:colOff>101600</xdr:colOff>
      <xdr:row>78</xdr:row>
      <xdr:rowOff>20917</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37444</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06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101130</xdr:rowOff>
    </xdr:from>
    <xdr:to>
      <xdr:col>85</xdr:col>
      <xdr:colOff>177800</xdr:colOff>
      <xdr:row>79</xdr:row>
      <xdr:rowOff>31280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47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16057</xdr:rowOff>
    </xdr:from>
    <xdr:ext cx="469744"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389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111303</xdr:rowOff>
    </xdr:from>
    <xdr:to>
      <xdr:col>81</xdr:col>
      <xdr:colOff>101600</xdr:colOff>
      <xdr:row>78</xdr:row>
      <xdr:rowOff>41453</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31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57980</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46428" y="1308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70422</xdr:rowOff>
    </xdr:from>
    <xdr:to>
      <xdr:col>76</xdr:col>
      <xdr:colOff>165100</xdr:colOff>
      <xdr:row>79</xdr:row>
      <xdr:rowOff>572</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443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163149</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57428" y="13536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138697</xdr:rowOff>
    </xdr:from>
    <xdr:to>
      <xdr:col>72</xdr:col>
      <xdr:colOff>38100</xdr:colOff>
      <xdr:row>79</xdr:row>
      <xdr:rowOff>68847</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1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59974</xdr:rowOff>
    </xdr:from>
    <xdr:ext cx="378565"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14017" y="136045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107074</xdr:rowOff>
    </xdr:from>
    <xdr:to>
      <xdr:col>67</xdr:col>
      <xdr:colOff>101600</xdr:colOff>
      <xdr:row>79</xdr:row>
      <xdr:rowOff>37224</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48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28351</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357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93621</xdr:rowOff>
    </xdr:from>
    <xdr:to>
      <xdr:col>85</xdr:col>
      <xdr:colOff>126364</xdr:colOff>
      <xdr:row>99</xdr:row>
      <xdr:rowOff>102846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524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106673</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708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102846</xdr:rowOff>
    </xdr:from>
    <xdr:to>
      <xdr:col>86</xdr:col>
      <xdr:colOff>25400</xdr:colOff>
      <xdr:row>99</xdr:row>
      <xdr:rowOff>102846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707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40298</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29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114,822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93621</xdr:rowOff>
    </xdr:from>
    <xdr:to>
      <xdr:col>86</xdr:col>
      <xdr:colOff>25400</xdr:colOff>
      <xdr:row>90</xdr:row>
      <xdr:rowOff>93621</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52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109248</xdr:rowOff>
    </xdr:from>
    <xdr:to>
      <xdr:col>85</xdr:col>
      <xdr:colOff>127000</xdr:colOff>
      <xdr:row>93</xdr:row>
      <xdr:rowOff>24175</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5481300" y="15711198"/>
          <a:ext cx="838200" cy="257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104621</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392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126194</xdr:rowOff>
    </xdr:from>
    <xdr:to>
      <xdr:col>85</xdr:col>
      <xdr:colOff>177800</xdr:colOff>
      <xdr:row>96</xdr:row>
      <xdr:rowOff>56344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41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24175</xdr:rowOff>
    </xdr:from>
    <xdr:to>
      <xdr:col>81</xdr:col>
      <xdr:colOff>50800</xdr:colOff>
      <xdr:row>93</xdr:row>
      <xdr:rowOff>30902</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4592300" y="15969025"/>
          <a:ext cx="889000" cy="6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124594</xdr:rowOff>
    </xdr:from>
    <xdr:to>
      <xdr:col>81</xdr:col>
      <xdr:colOff>101600</xdr:colOff>
      <xdr:row>96</xdr:row>
      <xdr:rowOff>54744</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412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45871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50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30902</xdr:rowOff>
    </xdr:from>
    <xdr:to>
      <xdr:col>76</xdr:col>
      <xdr:colOff>114300</xdr:colOff>
      <xdr:row>93</xdr:row>
      <xdr:rowOff>145104</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3703300" y="15975752"/>
          <a:ext cx="889000" cy="114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142963</xdr:rowOff>
    </xdr:from>
    <xdr:to>
      <xdr:col>76</xdr:col>
      <xdr:colOff>165100</xdr:colOff>
      <xdr:row>96</xdr:row>
      <xdr:rowOff>73113</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4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64240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52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145104</xdr:rowOff>
    </xdr:from>
    <xdr:to>
      <xdr:col>71</xdr:col>
      <xdr:colOff>177800</xdr:colOff>
      <xdr:row>94</xdr:row>
      <xdr:rowOff>75381</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2814300" y="16089954"/>
          <a:ext cx="889000" cy="10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150459</xdr:rowOff>
    </xdr:from>
    <xdr:to>
      <xdr:col>72</xdr:col>
      <xdr:colOff>38100</xdr:colOff>
      <xdr:row>96</xdr:row>
      <xdr:rowOff>80609</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43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71736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530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164599</xdr:rowOff>
    </xdr:from>
    <xdr:to>
      <xdr:col>67</xdr:col>
      <xdr:colOff>101600</xdr:colOff>
      <xdr:row>96</xdr:row>
      <xdr:rowOff>94749</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45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85876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545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58448</xdr:rowOff>
    </xdr:from>
    <xdr:to>
      <xdr:col>85</xdr:col>
      <xdr:colOff>177800</xdr:colOff>
      <xdr:row>91</xdr:row>
      <xdr:rowOff>160048</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5660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81325</xdr:rowOff>
    </xdr:from>
    <xdr:ext cx="599010"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5511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144825</xdr:rowOff>
    </xdr:from>
    <xdr:to>
      <xdr:col>81</xdr:col>
      <xdr:colOff>101600</xdr:colOff>
      <xdr:row>93</xdr:row>
      <xdr:rowOff>74975</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591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91502</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569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151552</xdr:rowOff>
    </xdr:from>
    <xdr:to>
      <xdr:col>76</xdr:col>
      <xdr:colOff>165100</xdr:colOff>
      <xdr:row>93</xdr:row>
      <xdr:rowOff>81702</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592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98229</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5700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94304</xdr:rowOff>
    </xdr:from>
    <xdr:to>
      <xdr:col>72</xdr:col>
      <xdr:colOff>38100</xdr:colOff>
      <xdr:row>94</xdr:row>
      <xdr:rowOff>24454</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039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40981</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581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24581</xdr:rowOff>
    </xdr:from>
    <xdr:to>
      <xdr:col>67</xdr:col>
      <xdr:colOff>101600</xdr:colOff>
      <xdr:row>94</xdr:row>
      <xdr:rowOff>126181</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14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142708</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5916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5" name="諸支出金グラフ枠">
          <a:extLst>
            <a:ext uri="{FF2B5EF4-FFF2-40B4-BE49-F238E27FC236}">
              <a16:creationId xmlns:a16="http://schemas.microsoft.com/office/drawing/2014/main" id="{00000000-0008-0000-0700-0000F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25073</xdr:rowOff>
    </xdr:from>
    <xdr:to>
      <xdr:col>116</xdr:col>
      <xdr:colOff>62864</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22159595" y="5340023"/>
          <a:ext cx="1269"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105499</xdr:rowOff>
    </xdr:from>
    <xdr:ext cx="249299" cy="259045"/>
    <xdr:sp macro="" textlink="">
      <xdr:nvSpPr>
        <xdr:cNvPr id="757" name="諸支出金最小値テキスト">
          <a:extLst>
            <a:ext uri="{FF2B5EF4-FFF2-40B4-BE49-F238E27FC236}">
              <a16:creationId xmlns:a16="http://schemas.microsoft.com/office/drawing/2014/main" id="{00000000-0008-0000-0700-0000F5020000}"/>
            </a:ext>
          </a:extLst>
        </xdr:cNvPr>
        <xdr:cNvSpPr txBox="1"/>
      </xdr:nvSpPr>
      <xdr:spPr>
        <a:xfrm>
          <a:off x="22212300" y="6792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143200</xdr:rowOff>
    </xdr:from>
    <xdr:ext cx="469744" cy="259045"/>
    <xdr:sp macro="" textlink="">
      <xdr:nvSpPr>
        <xdr:cNvPr id="759" name="諸支出金最大値テキスト">
          <a:extLst>
            <a:ext uri="{FF2B5EF4-FFF2-40B4-BE49-F238E27FC236}">
              <a16:creationId xmlns:a16="http://schemas.microsoft.com/office/drawing/2014/main" id="{00000000-0008-0000-0700-0000F7020000}"/>
            </a:ext>
          </a:extLst>
        </xdr:cNvPr>
        <xdr:cNvSpPr txBox="1"/>
      </xdr:nvSpPr>
      <xdr:spPr>
        <a:xfrm>
          <a:off x="22212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25073</xdr:rowOff>
    </xdr:from>
    <xdr:to>
      <xdr:col>116</xdr:col>
      <xdr:colOff>152400</xdr:colOff>
      <xdr:row>31</xdr:row>
      <xdr:rowOff>25073</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2072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150804</xdr:rowOff>
    </xdr:from>
    <xdr:to>
      <xdr:col>116</xdr:col>
      <xdr:colOff>63500</xdr:colOff>
      <xdr:row>35</xdr:row>
      <xdr:rowOff>74059</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1323300" y="5637204"/>
          <a:ext cx="838200" cy="437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149950</xdr:rowOff>
    </xdr:from>
    <xdr:ext cx="378565" cy="259045"/>
    <xdr:sp macro="" textlink="">
      <xdr:nvSpPr>
        <xdr:cNvPr id="762" name="諸支出金平均値テキスト">
          <a:extLst>
            <a:ext uri="{FF2B5EF4-FFF2-40B4-BE49-F238E27FC236}">
              <a16:creationId xmlns:a16="http://schemas.microsoft.com/office/drawing/2014/main" id="{00000000-0008-0000-0700-0000FA020000}"/>
            </a:ext>
          </a:extLst>
        </xdr:cNvPr>
        <xdr:cNvSpPr txBox="1"/>
      </xdr:nvSpPr>
      <xdr:spPr>
        <a:xfrm>
          <a:off x="22212300" y="66650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73</xdr:rowOff>
    </xdr:from>
    <xdr:to>
      <xdr:col>116</xdr:col>
      <xdr:colOff>114300</xdr:colOff>
      <xdr:row>39</xdr:row>
      <xdr:rowOff>101673</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2110700" y="668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79284</xdr:rowOff>
    </xdr:from>
    <xdr:to>
      <xdr:col>111</xdr:col>
      <xdr:colOff>177800</xdr:colOff>
      <xdr:row>32</xdr:row>
      <xdr:rowOff>150804</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20434300" y="5394234"/>
          <a:ext cx="889000" cy="242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146703</xdr:rowOff>
    </xdr:from>
    <xdr:to>
      <xdr:col>112</xdr:col>
      <xdr:colOff>38100</xdr:colOff>
      <xdr:row>39</xdr:row>
      <xdr:rowOff>76853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1272500" y="666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67980</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4017" y="67545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79284</xdr:rowOff>
    </xdr:from>
    <xdr:to>
      <xdr:col>107</xdr:col>
      <xdr:colOff>50800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flipV="1">
          <a:off x="19545300" y="5394234"/>
          <a:ext cx="889000" cy="1391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18687</xdr:rowOff>
    </xdr:from>
    <xdr:to>
      <xdr:col>107</xdr:col>
      <xdr:colOff>101600</xdr:colOff>
      <xdr:row>39</xdr:row>
      <xdr:rowOff>120287</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20383500" y="670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111414</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77333" y="67979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33710</xdr:rowOff>
    </xdr:from>
    <xdr:to>
      <xdr:col>102</xdr:col>
      <xdr:colOff>165100</xdr:colOff>
      <xdr:row>39</xdr:row>
      <xdr:rowOff>135310</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19494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151837</xdr:rowOff>
    </xdr:from>
    <xdr:ext cx="313932"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88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5624</xdr:rowOff>
    </xdr:from>
    <xdr:to>
      <xdr:col>98</xdr:col>
      <xdr:colOff>38100</xdr:colOff>
      <xdr:row>39</xdr:row>
      <xdr:rowOff>107224</xdr:rowOff>
    </xdr:to>
    <xdr:sp macro="" textlink="">
      <xdr:nvSpPr>
        <xdr:cNvPr id="773" name="フローチャート: 判断 772">
          <a:extLst>
            <a:ext uri="{FF2B5EF4-FFF2-40B4-BE49-F238E27FC236}">
              <a16:creationId xmlns:a16="http://schemas.microsoft.com/office/drawing/2014/main" id="{00000000-0008-0000-0700-000005030000}"/>
            </a:ext>
          </a:extLst>
        </xdr:cNvPr>
        <xdr:cNvSpPr/>
      </xdr:nvSpPr>
      <xdr:spPr>
        <a:xfrm>
          <a:off x="18605500" y="669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123751</xdr:rowOff>
    </xdr:from>
    <xdr:ext cx="378565"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7017" y="6467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23259</xdr:rowOff>
    </xdr:from>
    <xdr:to>
      <xdr:col>116</xdr:col>
      <xdr:colOff>114300</xdr:colOff>
      <xdr:row>35</xdr:row>
      <xdr:rowOff>124859</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2110700" y="602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46136</xdr:rowOff>
    </xdr:from>
    <xdr:ext cx="469744" cy="259045"/>
    <xdr:sp macro="" textlink="">
      <xdr:nvSpPr>
        <xdr:cNvPr id="781" name="諸支出金該当値テキスト">
          <a:extLst>
            <a:ext uri="{FF2B5EF4-FFF2-40B4-BE49-F238E27FC236}">
              <a16:creationId xmlns:a16="http://schemas.microsoft.com/office/drawing/2014/main" id="{00000000-0008-0000-0700-00000D030000}"/>
            </a:ext>
          </a:extLst>
        </xdr:cNvPr>
        <xdr:cNvSpPr txBox="1"/>
      </xdr:nvSpPr>
      <xdr:spPr>
        <a:xfrm>
          <a:off x="22212300" y="5875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100004</xdr:rowOff>
    </xdr:from>
    <xdr:to>
      <xdr:col>112</xdr:col>
      <xdr:colOff>38100</xdr:colOff>
      <xdr:row>33</xdr:row>
      <xdr:rowOff>30154</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1272500" y="558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31</xdr:row>
      <xdr:rowOff>46681</xdr:rowOff>
    </xdr:from>
    <xdr:ext cx="469744"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1088428" y="5361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31</xdr:row>
      <xdr:rowOff>28484</xdr:rowOff>
    </xdr:from>
    <xdr:to>
      <xdr:col>107</xdr:col>
      <xdr:colOff>101600</xdr:colOff>
      <xdr:row>31</xdr:row>
      <xdr:rowOff>130084</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20383500" y="5343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29</xdr:row>
      <xdr:rowOff>146611</xdr:rowOff>
    </xdr:from>
    <xdr:ext cx="469744"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0199428" y="5118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前年度繰上充用金グラフ枠">
          <a:extLst>
            <a:ext uri="{FF2B5EF4-FFF2-40B4-BE49-F238E27FC236}">
              <a16:creationId xmlns:a16="http://schemas.microsoft.com/office/drawing/2014/main" id="{00000000-0008-0000-0700-00002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6" name="前年度繰上充用金最小値テキスト">
          <a:extLst>
            <a:ext uri="{FF2B5EF4-FFF2-40B4-BE49-F238E27FC236}">
              <a16:creationId xmlns:a16="http://schemas.microsoft.com/office/drawing/2014/main" id="{00000000-0008-0000-0700-00002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8" name="前年度繰上充用金最大値テキスト">
          <a:extLst>
            <a:ext uri="{FF2B5EF4-FFF2-40B4-BE49-F238E27FC236}">
              <a16:creationId xmlns:a16="http://schemas.microsoft.com/office/drawing/2014/main" id="{00000000-0008-0000-0700-00002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1" name="前年度繰上充用金平均値テキスト">
          <a:extLst>
            <a:ext uri="{FF2B5EF4-FFF2-40B4-BE49-F238E27FC236}">
              <a16:creationId xmlns:a16="http://schemas.microsoft.com/office/drawing/2014/main" id="{00000000-0008-0000-0700-00002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フローチャート: 判断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0" name="前年度繰上充用金該当値テキスト">
          <a:extLst>
            <a:ext uri="{FF2B5EF4-FFF2-40B4-BE49-F238E27FC236}">
              <a16:creationId xmlns:a16="http://schemas.microsoft.com/office/drawing/2014/main" id="{00000000-0008-0000-0700-00003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9" name="正方形/長方形 838">
          <a:extLst>
            <a:ext uri="{FF2B5EF4-FFF2-40B4-BE49-F238E27FC236}">
              <a16:creationId xmlns:a16="http://schemas.microsoft.com/office/drawing/2014/main" id="{00000000-0008-0000-0700-00004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0" name="正方形/長方形 839">
          <a:extLst>
            <a:ext uri="{FF2B5EF4-FFF2-40B4-BE49-F238E27FC236}">
              <a16:creationId xmlns:a16="http://schemas.microsoft.com/office/drawing/2014/main" id="{00000000-0008-0000-0700-00004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・民生費については、住民一人当たり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234,893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4,271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減少しているが、全国平均及び類似団体内平均値を上回っている。子育て施策の拡充や高齢化の進行等により、今後も高い水準で推移していくものと予測されることから、介護予防事業を適正に実施しながら、健全運営に努める。民生費は歳出に占める割合が大きく、財政運営に多大な影響を及ぼすことから、今後も民生費の抑制に努めていきたい。</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・総務費については、住民一人当たり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259,484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128,556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円増加しており、全国平均及び類似団体内平均値を上回っている。高い水準となっている要因は新庁舎建設事業によるものである。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・消防費については、住民一人当たり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35,223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6,644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円増加しており、全国平均及び類似団体内平均値を上回っている。高い水準となっている要因は総合防災マップ作成業務委託事業によるものである。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・公債費については、住民一人当たり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103,365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15,790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全国平均及び類似団体内平均値を上回っている。今後も大型事業を予定していることから、事業の実施に当たっては、内容を慎重に精査するとともに、補助事業等を有効に活用しながら、後年度の負担の軽減を図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大分県津久見市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令和６年度については、歳入決算額が対前年度比で伸びたことで実質収支額が大きくなり、実質単年度収支は黒字となった。今後も財政調整基金残高を維持しながら、これまで以上に慎重な財政運営が必要とな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大分県津久見市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下水道事業会計については、令和６年度に</a:t>
          </a:r>
          <a:r>
            <a:rPr kumimoji="1" lang="en-US" altLang="ja-JP" sz="1400">
              <a:solidFill>
                <a:sysClr val="windowText" lastClr="000000"/>
              </a:solidFill>
              <a:latin typeface="ＭＳ ゴシック" pitchFamily="49" charset="-128"/>
              <a:ea typeface="ＭＳ ゴシック" pitchFamily="49" charset="-128"/>
            </a:rPr>
            <a:t>0.09</a:t>
          </a:r>
          <a:r>
            <a:rPr kumimoji="1" lang="ja-JP" altLang="en-US" sz="1400">
              <a:solidFill>
                <a:sysClr val="windowText" lastClr="000000"/>
              </a:solidFill>
              <a:latin typeface="ＭＳ ゴシック" pitchFamily="49" charset="-128"/>
              <a:ea typeface="ＭＳ ゴシック" pitchFamily="49" charset="-128"/>
            </a:rPr>
            <a:t>の赤字となった。災害復旧事業債の借入がＲ７年４月になり、未収金に計上できなかったため、</a:t>
          </a:r>
        </a:p>
        <a:p>
          <a:r>
            <a:rPr kumimoji="1" lang="ja-JP" altLang="en-US" sz="1400">
              <a:solidFill>
                <a:sysClr val="windowText" lastClr="000000"/>
              </a:solidFill>
              <a:latin typeface="ＭＳ ゴシック" pitchFamily="49" charset="-128"/>
              <a:ea typeface="ＭＳ ゴシック" pitchFamily="49" charset="-128"/>
            </a:rPr>
            <a:t>流動資産が低くなり、資金不足が発生したためである。</a:t>
          </a:r>
        </a:p>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介護保険事業特別会計については、高齢化率が高い水準にあるため、介護予防事業を適正に実施しながら、給付費の抑制に努めていきたい。</a:t>
          </a:r>
        </a:p>
        <a:p>
          <a:r>
            <a:rPr kumimoji="1" lang="ja-JP" altLang="en-US" sz="1400">
              <a:solidFill>
                <a:sysClr val="windowText" lastClr="000000"/>
              </a:solidFill>
              <a:latin typeface="ＭＳ ゴシック" pitchFamily="49" charset="-128"/>
              <a:ea typeface="ＭＳ ゴシック" pitchFamily="49" charset="-128"/>
            </a:rPr>
            <a:t>　簡易水道事業会計については、令和６年度から公営企業会計に移行している。今後も工事費の増加が見込まれることから、優先順位をつけ、必要な事業を精査することで安定的な経営に努めていく。</a:t>
          </a:r>
        </a:p>
        <a:p>
          <a:r>
            <a:rPr kumimoji="1" lang="ja-JP" altLang="en-US" sz="1400">
              <a:solidFill>
                <a:sysClr val="windowText" lastClr="000000"/>
              </a:solidFill>
              <a:latin typeface="ＭＳ ゴシック" pitchFamily="49" charset="-128"/>
              <a:ea typeface="ＭＳ ゴシック" pitchFamily="49" charset="-128"/>
            </a:rPr>
            <a:t>　連結実質赤字比率は黒字となっているが、全ての会計において余裕はないため、更なる事業の見直しを進め、健全な財政運営を行う必要がある。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85" zoomScaleNormal="85" workbookViewId="0">
      <selection activeCell="L19" sqref="L19:V19"/>
    </sheetView>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12909122</v>
      </c>
      <c r="BO4" s="371"/>
      <c r="BP4" s="371"/>
      <c r="BQ4" s="371"/>
      <c r="BR4" s="371"/>
      <c r="BS4" s="371"/>
      <c r="BT4" s="371"/>
      <c r="BU4" s="372"/>
      <c r="BV4" s="370">
        <v>12773247</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7.2</v>
      </c>
      <c r="CU4" s="377"/>
      <c r="CV4" s="377"/>
      <c r="CW4" s="377"/>
      <c r="CX4" s="377"/>
      <c r="CY4" s="377"/>
      <c r="CZ4" s="377"/>
      <c r="DA4" s="378"/>
      <c r="DB4" s="376">
        <v>6.2</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12468581</v>
      </c>
      <c r="BO5" s="408"/>
      <c r="BP5" s="408"/>
      <c r="BQ5" s="408"/>
      <c r="BR5" s="408"/>
      <c r="BS5" s="408"/>
      <c r="BT5" s="408"/>
      <c r="BU5" s="409"/>
      <c r="BV5" s="407">
        <v>12369200</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93.9</v>
      </c>
      <c r="CU5" s="405"/>
      <c r="CV5" s="405"/>
      <c r="CW5" s="405"/>
      <c r="CX5" s="405"/>
      <c r="CY5" s="405"/>
      <c r="CZ5" s="405"/>
      <c r="DA5" s="406"/>
      <c r="DB5" s="404">
        <v>94.1</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440541</v>
      </c>
      <c r="BO6" s="408"/>
      <c r="BP6" s="408"/>
      <c r="BQ6" s="408"/>
      <c r="BR6" s="408"/>
      <c r="BS6" s="408"/>
      <c r="BT6" s="408"/>
      <c r="BU6" s="409"/>
      <c r="BV6" s="407">
        <v>404047</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94.2</v>
      </c>
      <c r="CU6" s="445"/>
      <c r="CV6" s="445"/>
      <c r="CW6" s="445"/>
      <c r="CX6" s="445"/>
      <c r="CY6" s="445"/>
      <c r="CZ6" s="445"/>
      <c r="DA6" s="446"/>
      <c r="DB6" s="444">
        <v>94.7</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8447</v>
      </c>
      <c r="BO7" s="408"/>
      <c r="BP7" s="408"/>
      <c r="BQ7" s="408"/>
      <c r="BR7" s="408"/>
      <c r="BS7" s="408"/>
      <c r="BT7" s="408"/>
      <c r="BU7" s="409"/>
      <c r="BV7" s="407">
        <v>35172</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5961045</v>
      </c>
      <c r="CU7" s="408"/>
      <c r="CV7" s="408"/>
      <c r="CW7" s="408"/>
      <c r="CX7" s="408"/>
      <c r="CY7" s="408"/>
      <c r="CZ7" s="408"/>
      <c r="DA7" s="409"/>
      <c r="DB7" s="407">
        <v>5951148</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432094</v>
      </c>
      <c r="BO8" s="408"/>
      <c r="BP8" s="408"/>
      <c r="BQ8" s="408"/>
      <c r="BR8" s="408"/>
      <c r="BS8" s="408"/>
      <c r="BT8" s="408"/>
      <c r="BU8" s="409"/>
      <c r="BV8" s="407">
        <v>368875</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0.39</v>
      </c>
      <c r="CU8" s="448"/>
      <c r="CV8" s="448"/>
      <c r="CW8" s="448"/>
      <c r="CX8" s="448"/>
      <c r="CY8" s="448"/>
      <c r="CZ8" s="448"/>
      <c r="DA8" s="449"/>
      <c r="DB8" s="447">
        <v>0.39</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16100</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63219</v>
      </c>
      <c r="BO9" s="408"/>
      <c r="BP9" s="408"/>
      <c r="BQ9" s="408"/>
      <c r="BR9" s="408"/>
      <c r="BS9" s="408"/>
      <c r="BT9" s="408"/>
      <c r="BU9" s="409"/>
      <c r="BV9" s="407">
        <v>-31975</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19</v>
      </c>
      <c r="CU9" s="405"/>
      <c r="CV9" s="405"/>
      <c r="CW9" s="405"/>
      <c r="CX9" s="405"/>
      <c r="CY9" s="405"/>
      <c r="CZ9" s="405"/>
      <c r="DA9" s="406"/>
      <c r="DB9" s="404">
        <v>17.399999999999999</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17969</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240000</v>
      </c>
      <c r="BO10" s="408"/>
      <c r="BP10" s="408"/>
      <c r="BQ10" s="408"/>
      <c r="BR10" s="408"/>
      <c r="BS10" s="408"/>
      <c r="BT10" s="408"/>
      <c r="BU10" s="409"/>
      <c r="BV10" s="407">
        <v>210000</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14980</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190000</v>
      </c>
      <c r="BO12" s="408"/>
      <c r="BP12" s="408"/>
      <c r="BQ12" s="408"/>
      <c r="BR12" s="408"/>
      <c r="BS12" s="408"/>
      <c r="BT12" s="408"/>
      <c r="BU12" s="409"/>
      <c r="BV12" s="407">
        <v>200000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14924</v>
      </c>
      <c r="S13" s="492"/>
      <c r="T13" s="492"/>
      <c r="U13" s="492"/>
      <c r="V13" s="493"/>
      <c r="W13" s="423" t="s">
        <v>131</v>
      </c>
      <c r="X13" s="424"/>
      <c r="Y13" s="424"/>
      <c r="Z13" s="424"/>
      <c r="AA13" s="424"/>
      <c r="AB13" s="414"/>
      <c r="AC13" s="458">
        <v>535</v>
      </c>
      <c r="AD13" s="459"/>
      <c r="AE13" s="459"/>
      <c r="AF13" s="459"/>
      <c r="AG13" s="501"/>
      <c r="AH13" s="458">
        <v>603</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113219</v>
      </c>
      <c r="BO13" s="408"/>
      <c r="BP13" s="408"/>
      <c r="BQ13" s="408"/>
      <c r="BR13" s="408"/>
      <c r="BS13" s="408"/>
      <c r="BT13" s="408"/>
      <c r="BU13" s="409"/>
      <c r="BV13" s="407">
        <v>-21975</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8.4</v>
      </c>
      <c r="CU13" s="405"/>
      <c r="CV13" s="405"/>
      <c r="CW13" s="405"/>
      <c r="CX13" s="405"/>
      <c r="CY13" s="405"/>
      <c r="CZ13" s="405"/>
      <c r="DA13" s="406"/>
      <c r="DB13" s="404">
        <v>9</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15386</v>
      </c>
      <c r="S14" s="492"/>
      <c r="T14" s="492"/>
      <c r="U14" s="492"/>
      <c r="V14" s="493"/>
      <c r="W14" s="397"/>
      <c r="X14" s="398"/>
      <c r="Y14" s="398"/>
      <c r="Z14" s="398"/>
      <c r="AA14" s="398"/>
      <c r="AB14" s="387"/>
      <c r="AC14" s="494">
        <v>7.5</v>
      </c>
      <c r="AD14" s="495"/>
      <c r="AE14" s="495"/>
      <c r="AF14" s="495"/>
      <c r="AG14" s="496"/>
      <c r="AH14" s="494">
        <v>7.9</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15334</v>
      </c>
      <c r="S15" s="492"/>
      <c r="T15" s="492"/>
      <c r="U15" s="492"/>
      <c r="V15" s="493"/>
      <c r="W15" s="423" t="s">
        <v>137</v>
      </c>
      <c r="X15" s="424"/>
      <c r="Y15" s="424"/>
      <c r="Z15" s="424"/>
      <c r="AA15" s="424"/>
      <c r="AB15" s="414"/>
      <c r="AC15" s="458">
        <v>2045</v>
      </c>
      <c r="AD15" s="459"/>
      <c r="AE15" s="459"/>
      <c r="AF15" s="459"/>
      <c r="AG15" s="501"/>
      <c r="AH15" s="458">
        <v>2135</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2079517</v>
      </c>
      <c r="BO15" s="371"/>
      <c r="BP15" s="371"/>
      <c r="BQ15" s="371"/>
      <c r="BR15" s="371"/>
      <c r="BS15" s="371"/>
      <c r="BT15" s="371"/>
      <c r="BU15" s="372"/>
      <c r="BV15" s="370">
        <v>2062534</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28.7</v>
      </c>
      <c r="AD16" s="495"/>
      <c r="AE16" s="495"/>
      <c r="AF16" s="495"/>
      <c r="AG16" s="496"/>
      <c r="AH16" s="494">
        <v>27.9</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5396816</v>
      </c>
      <c r="BO16" s="408"/>
      <c r="BP16" s="408"/>
      <c r="BQ16" s="408"/>
      <c r="BR16" s="408"/>
      <c r="BS16" s="408"/>
      <c r="BT16" s="408"/>
      <c r="BU16" s="409"/>
      <c r="BV16" s="407">
        <v>5372341</v>
      </c>
      <c r="BW16" s="408"/>
      <c r="BX16" s="408"/>
      <c r="BY16" s="408"/>
      <c r="BZ16" s="408"/>
      <c r="CA16" s="408"/>
      <c r="CB16" s="408"/>
      <c r="CC16" s="409"/>
      <c r="CD16" s="182"/>
      <c r="CE16" s="521" t="s">
        <v>143</v>
      </c>
      <c r="CF16" s="521"/>
      <c r="CG16" s="521"/>
      <c r="CH16" s="521"/>
      <c r="CI16" s="521"/>
      <c r="CJ16" s="521"/>
      <c r="CK16" s="521"/>
      <c r="CL16" s="521"/>
      <c r="CM16" s="521"/>
      <c r="CN16" s="521"/>
      <c r="CO16" s="521"/>
      <c r="CP16" s="521"/>
      <c r="CQ16" s="521"/>
      <c r="CR16" s="521"/>
      <c r="CS16" s="522"/>
      <c r="CT16" s="404">
        <v>4.2</v>
      </c>
      <c r="CU16" s="405"/>
      <c r="CV16" s="405"/>
      <c r="CW16" s="405"/>
      <c r="CX16" s="405"/>
      <c r="CY16" s="405"/>
      <c r="CZ16" s="405"/>
      <c r="DA16" s="406"/>
      <c r="DB16" s="404" t="s">
        <v>122</v>
      </c>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144</v>
      </c>
      <c r="N17" s="519"/>
      <c r="O17" s="519"/>
      <c r="P17" s="519"/>
      <c r="Q17" s="520"/>
      <c r="R17" s="513" t="s">
        <v>145</v>
      </c>
      <c r="S17" s="514"/>
      <c r="T17" s="514"/>
      <c r="U17" s="514"/>
      <c r="V17" s="515"/>
      <c r="W17" s="423" t="s">
        <v>146</v>
      </c>
      <c r="X17" s="424"/>
      <c r="Y17" s="424"/>
      <c r="Z17" s="424"/>
      <c r="AA17" s="424"/>
      <c r="AB17" s="414"/>
      <c r="AC17" s="458">
        <v>4549</v>
      </c>
      <c r="AD17" s="459"/>
      <c r="AE17" s="459"/>
      <c r="AF17" s="459"/>
      <c r="AG17" s="501"/>
      <c r="AH17" s="458">
        <v>4903</v>
      </c>
      <c r="AI17" s="459"/>
      <c r="AJ17" s="459"/>
      <c r="AK17" s="459"/>
      <c r="AL17" s="460"/>
      <c r="AM17" s="436"/>
      <c r="AN17" s="437"/>
      <c r="AO17" s="437"/>
      <c r="AP17" s="437"/>
      <c r="AQ17" s="437"/>
      <c r="AR17" s="437"/>
      <c r="AS17" s="437"/>
      <c r="AT17" s="438"/>
      <c r="AU17" s="439"/>
      <c r="AV17" s="440"/>
      <c r="AW17" s="440"/>
      <c r="AX17" s="440"/>
      <c r="AY17" s="441" t="s">
        <v>147</v>
      </c>
      <c r="AZ17" s="442"/>
      <c r="BA17" s="442"/>
      <c r="BB17" s="442"/>
      <c r="BC17" s="442"/>
      <c r="BD17" s="442"/>
      <c r="BE17" s="442"/>
      <c r="BF17" s="442"/>
      <c r="BG17" s="442"/>
      <c r="BH17" s="442"/>
      <c r="BI17" s="442"/>
      <c r="BJ17" s="442"/>
      <c r="BK17" s="442"/>
      <c r="BL17" s="442"/>
      <c r="BM17" s="443"/>
      <c r="BN17" s="407">
        <v>2627316</v>
      </c>
      <c r="BO17" s="408"/>
      <c r="BP17" s="408"/>
      <c r="BQ17" s="408"/>
      <c r="BR17" s="408"/>
      <c r="BS17" s="408"/>
      <c r="BT17" s="408"/>
      <c r="BU17" s="409"/>
      <c r="BV17" s="407">
        <v>2605429</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148</v>
      </c>
      <c r="C18" s="450"/>
      <c r="D18" s="450"/>
      <c r="E18" s="530"/>
      <c r="F18" s="530"/>
      <c r="G18" s="530"/>
      <c r="H18" s="530"/>
      <c r="I18" s="530"/>
      <c r="J18" s="530"/>
      <c r="K18" s="530"/>
      <c r="L18" s="531">
        <v>79.48</v>
      </c>
      <c r="M18" s="531"/>
      <c r="N18" s="531"/>
      <c r="O18" s="531"/>
      <c r="P18" s="531"/>
      <c r="Q18" s="531"/>
      <c r="R18" s="532"/>
      <c r="S18" s="532"/>
      <c r="T18" s="532"/>
      <c r="U18" s="532"/>
      <c r="V18" s="533"/>
      <c r="W18" s="425"/>
      <c r="X18" s="426"/>
      <c r="Y18" s="426"/>
      <c r="Z18" s="426"/>
      <c r="AA18" s="426"/>
      <c r="AB18" s="417"/>
      <c r="AC18" s="534">
        <v>63.8</v>
      </c>
      <c r="AD18" s="535"/>
      <c r="AE18" s="535"/>
      <c r="AF18" s="535"/>
      <c r="AG18" s="536"/>
      <c r="AH18" s="534">
        <v>64.2</v>
      </c>
      <c r="AI18" s="535"/>
      <c r="AJ18" s="535"/>
      <c r="AK18" s="535"/>
      <c r="AL18" s="537"/>
      <c r="AM18" s="436"/>
      <c r="AN18" s="437"/>
      <c r="AO18" s="437"/>
      <c r="AP18" s="437"/>
      <c r="AQ18" s="437"/>
      <c r="AR18" s="437"/>
      <c r="AS18" s="437"/>
      <c r="AT18" s="438"/>
      <c r="AU18" s="439"/>
      <c r="AV18" s="440"/>
      <c r="AW18" s="440"/>
      <c r="AX18" s="440"/>
      <c r="AY18" s="441" t="s">
        <v>149</v>
      </c>
      <c r="AZ18" s="442"/>
      <c r="BA18" s="442"/>
      <c r="BB18" s="442"/>
      <c r="BC18" s="442"/>
      <c r="BD18" s="442"/>
      <c r="BE18" s="442"/>
      <c r="BF18" s="442"/>
      <c r="BG18" s="442"/>
      <c r="BH18" s="442"/>
      <c r="BI18" s="442"/>
      <c r="BJ18" s="442"/>
      <c r="BK18" s="442"/>
      <c r="BL18" s="442"/>
      <c r="BM18" s="443"/>
      <c r="BN18" s="407">
        <v>5717823</v>
      </c>
      <c r="BO18" s="408"/>
      <c r="BP18" s="408"/>
      <c r="BQ18" s="408"/>
      <c r="BR18" s="408"/>
      <c r="BS18" s="408"/>
      <c r="BT18" s="408"/>
      <c r="BU18" s="409"/>
      <c r="BV18" s="407">
        <v>5668030</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150</v>
      </c>
      <c r="C19" s="450"/>
      <c r="D19" s="450"/>
      <c r="E19" s="530"/>
      <c r="F19" s="530"/>
      <c r="G19" s="530"/>
      <c r="H19" s="530"/>
      <c r="I19" s="530"/>
      <c r="J19" s="530"/>
      <c r="K19" s="530"/>
      <c r="L19" s="538">
        <v>203</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151</v>
      </c>
      <c r="AZ19" s="442"/>
      <c r="BA19" s="442"/>
      <c r="BB19" s="442"/>
      <c r="BC19" s="442"/>
      <c r="BD19" s="442"/>
      <c r="BE19" s="442"/>
      <c r="BF19" s="442"/>
      <c r="BG19" s="442"/>
      <c r="BH19" s="442"/>
      <c r="BI19" s="442"/>
      <c r="BJ19" s="442"/>
      <c r="BK19" s="442"/>
      <c r="BL19" s="442"/>
      <c r="BM19" s="443"/>
      <c r="BN19" s="407">
        <v>8158936</v>
      </c>
      <c r="BO19" s="408"/>
      <c r="BP19" s="408"/>
      <c r="BQ19" s="408"/>
      <c r="BR19" s="408"/>
      <c r="BS19" s="408"/>
      <c r="BT19" s="408"/>
      <c r="BU19" s="409"/>
      <c r="BV19" s="407">
        <v>7727580</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152</v>
      </c>
      <c r="C20" s="450"/>
      <c r="D20" s="450"/>
      <c r="E20" s="530"/>
      <c r="F20" s="530"/>
      <c r="G20" s="530"/>
      <c r="H20" s="530"/>
      <c r="I20" s="530"/>
      <c r="J20" s="530"/>
      <c r="K20" s="530"/>
      <c r="L20" s="538">
        <v>6995</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153</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154</v>
      </c>
      <c r="C22" s="551"/>
      <c r="D22" s="552"/>
      <c r="E22" s="419" t="s">
        <v>1</v>
      </c>
      <c r="F22" s="424"/>
      <c r="G22" s="424"/>
      <c r="H22" s="424"/>
      <c r="I22" s="424"/>
      <c r="J22" s="424"/>
      <c r="K22" s="414"/>
      <c r="L22" s="419" t="s">
        <v>155</v>
      </c>
      <c r="M22" s="424"/>
      <c r="N22" s="424"/>
      <c r="O22" s="424"/>
      <c r="P22" s="414"/>
      <c r="Q22" s="582" t="s">
        <v>156</v>
      </c>
      <c r="R22" s="583"/>
      <c r="S22" s="583"/>
      <c r="T22" s="583"/>
      <c r="U22" s="583"/>
      <c r="V22" s="584"/>
      <c r="W22" s="550" t="s">
        <v>157</v>
      </c>
      <c r="X22" s="551"/>
      <c r="Y22" s="552"/>
      <c r="Z22" s="419" t="s">
        <v>1</v>
      </c>
      <c r="AA22" s="424"/>
      <c r="AB22" s="424"/>
      <c r="AC22" s="424"/>
      <c r="AD22" s="424"/>
      <c r="AE22" s="424"/>
      <c r="AF22" s="424"/>
      <c r="AG22" s="414"/>
      <c r="AH22" s="588" t="s">
        <v>158</v>
      </c>
      <c r="AI22" s="424"/>
      <c r="AJ22" s="424"/>
      <c r="AK22" s="424"/>
      <c r="AL22" s="414"/>
      <c r="AM22" s="588" t="s">
        <v>159</v>
      </c>
      <c r="AN22" s="589"/>
      <c r="AO22" s="589"/>
      <c r="AP22" s="589"/>
      <c r="AQ22" s="589"/>
      <c r="AR22" s="590"/>
      <c r="AS22" s="582" t="s">
        <v>156</v>
      </c>
      <c r="AT22" s="583"/>
      <c r="AU22" s="583"/>
      <c r="AV22" s="583"/>
      <c r="AW22" s="583"/>
      <c r="AX22" s="594"/>
      <c r="AY22" s="367" t="s">
        <v>160</v>
      </c>
      <c r="AZ22" s="368"/>
      <c r="BA22" s="368"/>
      <c r="BB22" s="368"/>
      <c r="BC22" s="368"/>
      <c r="BD22" s="368"/>
      <c r="BE22" s="368"/>
      <c r="BF22" s="368"/>
      <c r="BG22" s="368"/>
      <c r="BH22" s="368"/>
      <c r="BI22" s="368"/>
      <c r="BJ22" s="368"/>
      <c r="BK22" s="368"/>
      <c r="BL22" s="368"/>
      <c r="BM22" s="369"/>
      <c r="BN22" s="370">
        <v>10907273</v>
      </c>
      <c r="BO22" s="371"/>
      <c r="BP22" s="371"/>
      <c r="BQ22" s="371"/>
      <c r="BR22" s="371"/>
      <c r="BS22" s="371"/>
      <c r="BT22" s="371"/>
      <c r="BU22" s="372"/>
      <c r="BV22" s="370">
        <v>10146281</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161</v>
      </c>
      <c r="AZ23" s="442"/>
      <c r="BA23" s="442"/>
      <c r="BB23" s="442"/>
      <c r="BC23" s="442"/>
      <c r="BD23" s="442"/>
      <c r="BE23" s="442"/>
      <c r="BF23" s="442"/>
      <c r="BG23" s="442"/>
      <c r="BH23" s="442"/>
      <c r="BI23" s="442"/>
      <c r="BJ23" s="442"/>
      <c r="BK23" s="442"/>
      <c r="BL23" s="442"/>
      <c r="BM23" s="443"/>
      <c r="BN23" s="407">
        <v>10230975</v>
      </c>
      <c r="BO23" s="408"/>
      <c r="BP23" s="408"/>
      <c r="BQ23" s="408"/>
      <c r="BR23" s="408"/>
      <c r="BS23" s="408"/>
      <c r="BT23" s="408"/>
      <c r="BU23" s="409"/>
      <c r="BV23" s="407">
        <v>9466850</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162</v>
      </c>
      <c r="F24" s="437"/>
      <c r="G24" s="437"/>
      <c r="H24" s="437"/>
      <c r="I24" s="437"/>
      <c r="J24" s="437"/>
      <c r="K24" s="438"/>
      <c r="L24" s="458">
        <v>1</v>
      </c>
      <c r="M24" s="459"/>
      <c r="N24" s="459"/>
      <c r="O24" s="459"/>
      <c r="P24" s="501"/>
      <c r="Q24" s="458">
        <v>6960</v>
      </c>
      <c r="R24" s="459"/>
      <c r="S24" s="459"/>
      <c r="T24" s="459"/>
      <c r="U24" s="459"/>
      <c r="V24" s="501"/>
      <c r="W24" s="553"/>
      <c r="X24" s="554"/>
      <c r="Y24" s="555"/>
      <c r="Z24" s="457" t="s">
        <v>163</v>
      </c>
      <c r="AA24" s="437"/>
      <c r="AB24" s="437"/>
      <c r="AC24" s="437"/>
      <c r="AD24" s="437"/>
      <c r="AE24" s="437"/>
      <c r="AF24" s="437"/>
      <c r="AG24" s="438"/>
      <c r="AH24" s="458">
        <v>185</v>
      </c>
      <c r="AI24" s="459"/>
      <c r="AJ24" s="459"/>
      <c r="AK24" s="459"/>
      <c r="AL24" s="501"/>
      <c r="AM24" s="458">
        <v>592000</v>
      </c>
      <c r="AN24" s="459"/>
      <c r="AO24" s="459"/>
      <c r="AP24" s="459"/>
      <c r="AQ24" s="459"/>
      <c r="AR24" s="501"/>
      <c r="AS24" s="458">
        <v>3200</v>
      </c>
      <c r="AT24" s="459"/>
      <c r="AU24" s="459"/>
      <c r="AV24" s="459"/>
      <c r="AW24" s="459"/>
      <c r="AX24" s="460"/>
      <c r="AY24" s="523" t="s">
        <v>164</v>
      </c>
      <c r="AZ24" s="524"/>
      <c r="BA24" s="524"/>
      <c r="BB24" s="524"/>
      <c r="BC24" s="524"/>
      <c r="BD24" s="524"/>
      <c r="BE24" s="524"/>
      <c r="BF24" s="524"/>
      <c r="BG24" s="524"/>
      <c r="BH24" s="524"/>
      <c r="BI24" s="524"/>
      <c r="BJ24" s="524"/>
      <c r="BK24" s="524"/>
      <c r="BL24" s="524"/>
      <c r="BM24" s="525"/>
      <c r="BN24" s="407">
        <v>8135033</v>
      </c>
      <c r="BO24" s="408"/>
      <c r="BP24" s="408"/>
      <c r="BQ24" s="408"/>
      <c r="BR24" s="408"/>
      <c r="BS24" s="408"/>
      <c r="BT24" s="408"/>
      <c r="BU24" s="409"/>
      <c r="BV24" s="407">
        <v>7089339</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165</v>
      </c>
      <c r="F25" s="437"/>
      <c r="G25" s="437"/>
      <c r="H25" s="437"/>
      <c r="I25" s="437"/>
      <c r="J25" s="437"/>
      <c r="K25" s="438"/>
      <c r="L25" s="458">
        <v>1</v>
      </c>
      <c r="M25" s="459"/>
      <c r="N25" s="459"/>
      <c r="O25" s="459"/>
      <c r="P25" s="501"/>
      <c r="Q25" s="458">
        <v>5712</v>
      </c>
      <c r="R25" s="459"/>
      <c r="S25" s="459"/>
      <c r="T25" s="459"/>
      <c r="U25" s="459"/>
      <c r="V25" s="501"/>
      <c r="W25" s="553"/>
      <c r="X25" s="554"/>
      <c r="Y25" s="555"/>
      <c r="Z25" s="457" t="s">
        <v>166</v>
      </c>
      <c r="AA25" s="437"/>
      <c r="AB25" s="437"/>
      <c r="AC25" s="437"/>
      <c r="AD25" s="437"/>
      <c r="AE25" s="437"/>
      <c r="AF25" s="437"/>
      <c r="AG25" s="438"/>
      <c r="AH25" s="458">
        <v>39</v>
      </c>
      <c r="AI25" s="459"/>
      <c r="AJ25" s="459"/>
      <c r="AK25" s="459"/>
      <c r="AL25" s="501"/>
      <c r="AM25" s="458">
        <v>120315</v>
      </c>
      <c r="AN25" s="459"/>
      <c r="AO25" s="459"/>
      <c r="AP25" s="459"/>
      <c r="AQ25" s="459"/>
      <c r="AR25" s="501"/>
      <c r="AS25" s="458">
        <v>3085</v>
      </c>
      <c r="AT25" s="459"/>
      <c r="AU25" s="459"/>
      <c r="AV25" s="459"/>
      <c r="AW25" s="459"/>
      <c r="AX25" s="460"/>
      <c r="AY25" s="367" t="s">
        <v>167</v>
      </c>
      <c r="AZ25" s="368"/>
      <c r="BA25" s="368"/>
      <c r="BB25" s="368"/>
      <c r="BC25" s="368"/>
      <c r="BD25" s="368"/>
      <c r="BE25" s="368"/>
      <c r="BF25" s="368"/>
      <c r="BG25" s="368"/>
      <c r="BH25" s="368"/>
      <c r="BI25" s="368"/>
      <c r="BJ25" s="368"/>
      <c r="BK25" s="368"/>
      <c r="BL25" s="368"/>
      <c r="BM25" s="369"/>
      <c r="BN25" s="370">
        <v>7310327</v>
      </c>
      <c r="BO25" s="371"/>
      <c r="BP25" s="371"/>
      <c r="BQ25" s="371"/>
      <c r="BR25" s="371"/>
      <c r="BS25" s="371"/>
      <c r="BT25" s="371"/>
      <c r="BU25" s="372"/>
      <c r="BV25" s="370">
        <v>6226970</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168</v>
      </c>
      <c r="F26" s="437"/>
      <c r="G26" s="437"/>
      <c r="H26" s="437"/>
      <c r="I26" s="437"/>
      <c r="J26" s="437"/>
      <c r="K26" s="438"/>
      <c r="L26" s="458">
        <v>1</v>
      </c>
      <c r="M26" s="459"/>
      <c r="N26" s="459"/>
      <c r="O26" s="459"/>
      <c r="P26" s="501"/>
      <c r="Q26" s="458">
        <v>5310</v>
      </c>
      <c r="R26" s="459"/>
      <c r="S26" s="459"/>
      <c r="T26" s="459"/>
      <c r="U26" s="459"/>
      <c r="V26" s="501"/>
      <c r="W26" s="553"/>
      <c r="X26" s="554"/>
      <c r="Y26" s="555"/>
      <c r="Z26" s="457" t="s">
        <v>169</v>
      </c>
      <c r="AA26" s="559"/>
      <c r="AB26" s="559"/>
      <c r="AC26" s="559"/>
      <c r="AD26" s="559"/>
      <c r="AE26" s="559"/>
      <c r="AF26" s="559"/>
      <c r="AG26" s="560"/>
      <c r="AH26" s="458" t="s">
        <v>122</v>
      </c>
      <c r="AI26" s="459"/>
      <c r="AJ26" s="459"/>
      <c r="AK26" s="459"/>
      <c r="AL26" s="501"/>
      <c r="AM26" s="458" t="s">
        <v>122</v>
      </c>
      <c r="AN26" s="459"/>
      <c r="AO26" s="459"/>
      <c r="AP26" s="459"/>
      <c r="AQ26" s="459"/>
      <c r="AR26" s="501"/>
      <c r="AS26" s="458" t="s">
        <v>122</v>
      </c>
      <c r="AT26" s="459"/>
      <c r="AU26" s="459"/>
      <c r="AV26" s="459"/>
      <c r="AW26" s="459"/>
      <c r="AX26" s="460"/>
      <c r="AY26" s="410" t="s">
        <v>170</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171</v>
      </c>
      <c r="F27" s="437"/>
      <c r="G27" s="437"/>
      <c r="H27" s="437"/>
      <c r="I27" s="437"/>
      <c r="J27" s="437"/>
      <c r="K27" s="438"/>
      <c r="L27" s="458">
        <v>1</v>
      </c>
      <c r="M27" s="459"/>
      <c r="N27" s="459"/>
      <c r="O27" s="459"/>
      <c r="P27" s="501"/>
      <c r="Q27" s="458">
        <v>4020</v>
      </c>
      <c r="R27" s="459"/>
      <c r="S27" s="459"/>
      <c r="T27" s="459"/>
      <c r="U27" s="459"/>
      <c r="V27" s="501"/>
      <c r="W27" s="553"/>
      <c r="X27" s="554"/>
      <c r="Y27" s="555"/>
      <c r="Z27" s="457" t="s">
        <v>172</v>
      </c>
      <c r="AA27" s="437"/>
      <c r="AB27" s="437"/>
      <c r="AC27" s="437"/>
      <c r="AD27" s="437"/>
      <c r="AE27" s="437"/>
      <c r="AF27" s="437"/>
      <c r="AG27" s="438"/>
      <c r="AH27" s="458">
        <v>2</v>
      </c>
      <c r="AI27" s="459"/>
      <c r="AJ27" s="459"/>
      <c r="AK27" s="459"/>
      <c r="AL27" s="501"/>
      <c r="AM27" s="458" t="s">
        <v>173</v>
      </c>
      <c r="AN27" s="459"/>
      <c r="AO27" s="459"/>
      <c r="AP27" s="459"/>
      <c r="AQ27" s="459"/>
      <c r="AR27" s="501"/>
      <c r="AS27" s="458" t="s">
        <v>173</v>
      </c>
      <c r="AT27" s="459"/>
      <c r="AU27" s="459"/>
      <c r="AV27" s="459"/>
      <c r="AW27" s="459"/>
      <c r="AX27" s="460"/>
      <c r="AY27" s="502" t="s">
        <v>174</v>
      </c>
      <c r="AZ27" s="503"/>
      <c r="BA27" s="503"/>
      <c r="BB27" s="503"/>
      <c r="BC27" s="503"/>
      <c r="BD27" s="503"/>
      <c r="BE27" s="503"/>
      <c r="BF27" s="503"/>
      <c r="BG27" s="503"/>
      <c r="BH27" s="503"/>
      <c r="BI27" s="503"/>
      <c r="BJ27" s="503"/>
      <c r="BK27" s="503"/>
      <c r="BL27" s="503"/>
      <c r="BM27" s="504"/>
      <c r="BN27" s="526">
        <v>601499</v>
      </c>
      <c r="BO27" s="527"/>
      <c r="BP27" s="527"/>
      <c r="BQ27" s="527"/>
      <c r="BR27" s="527"/>
      <c r="BS27" s="527"/>
      <c r="BT27" s="527"/>
      <c r="BU27" s="528"/>
      <c r="BV27" s="526">
        <v>601496</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175</v>
      </c>
      <c r="F28" s="437"/>
      <c r="G28" s="437"/>
      <c r="H28" s="437"/>
      <c r="I28" s="437"/>
      <c r="J28" s="437"/>
      <c r="K28" s="438"/>
      <c r="L28" s="458">
        <v>1</v>
      </c>
      <c r="M28" s="459"/>
      <c r="N28" s="459"/>
      <c r="O28" s="459"/>
      <c r="P28" s="501"/>
      <c r="Q28" s="458">
        <v>3490</v>
      </c>
      <c r="R28" s="459"/>
      <c r="S28" s="459"/>
      <c r="T28" s="459"/>
      <c r="U28" s="459"/>
      <c r="V28" s="501"/>
      <c r="W28" s="553"/>
      <c r="X28" s="554"/>
      <c r="Y28" s="555"/>
      <c r="Z28" s="457" t="s">
        <v>176</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177</v>
      </c>
      <c r="AZ28" s="562"/>
      <c r="BA28" s="562"/>
      <c r="BB28" s="563"/>
      <c r="BC28" s="367" t="s">
        <v>46</v>
      </c>
      <c r="BD28" s="368"/>
      <c r="BE28" s="368"/>
      <c r="BF28" s="368"/>
      <c r="BG28" s="368"/>
      <c r="BH28" s="368"/>
      <c r="BI28" s="368"/>
      <c r="BJ28" s="368"/>
      <c r="BK28" s="368"/>
      <c r="BL28" s="368"/>
      <c r="BM28" s="369"/>
      <c r="BN28" s="370">
        <v>1283630</v>
      </c>
      <c r="BO28" s="371"/>
      <c r="BP28" s="371"/>
      <c r="BQ28" s="371"/>
      <c r="BR28" s="371"/>
      <c r="BS28" s="371"/>
      <c r="BT28" s="371"/>
      <c r="BU28" s="372"/>
      <c r="BV28" s="370">
        <v>1233630</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178</v>
      </c>
      <c r="F29" s="437"/>
      <c r="G29" s="437"/>
      <c r="H29" s="437"/>
      <c r="I29" s="437"/>
      <c r="J29" s="437"/>
      <c r="K29" s="438"/>
      <c r="L29" s="458">
        <v>12</v>
      </c>
      <c r="M29" s="459"/>
      <c r="N29" s="459"/>
      <c r="O29" s="459"/>
      <c r="P29" s="501"/>
      <c r="Q29" s="458">
        <v>3250</v>
      </c>
      <c r="R29" s="459"/>
      <c r="S29" s="459"/>
      <c r="T29" s="459"/>
      <c r="U29" s="459"/>
      <c r="V29" s="501"/>
      <c r="W29" s="556"/>
      <c r="X29" s="557"/>
      <c r="Y29" s="558"/>
      <c r="Z29" s="457" t="s">
        <v>179</v>
      </c>
      <c r="AA29" s="437"/>
      <c r="AB29" s="437"/>
      <c r="AC29" s="437"/>
      <c r="AD29" s="437"/>
      <c r="AE29" s="437"/>
      <c r="AF29" s="437"/>
      <c r="AG29" s="438"/>
      <c r="AH29" s="458">
        <v>187</v>
      </c>
      <c r="AI29" s="459"/>
      <c r="AJ29" s="459"/>
      <c r="AK29" s="459"/>
      <c r="AL29" s="501"/>
      <c r="AM29" s="458">
        <v>599826</v>
      </c>
      <c r="AN29" s="459"/>
      <c r="AO29" s="459"/>
      <c r="AP29" s="459"/>
      <c r="AQ29" s="459"/>
      <c r="AR29" s="501"/>
      <c r="AS29" s="458">
        <v>3208</v>
      </c>
      <c r="AT29" s="459"/>
      <c r="AU29" s="459"/>
      <c r="AV29" s="459"/>
      <c r="AW29" s="459"/>
      <c r="AX29" s="460"/>
      <c r="AY29" s="564"/>
      <c r="AZ29" s="565"/>
      <c r="BA29" s="565"/>
      <c r="BB29" s="566"/>
      <c r="BC29" s="441" t="s">
        <v>180</v>
      </c>
      <c r="BD29" s="442"/>
      <c r="BE29" s="442"/>
      <c r="BF29" s="442"/>
      <c r="BG29" s="442"/>
      <c r="BH29" s="442"/>
      <c r="BI29" s="442"/>
      <c r="BJ29" s="442"/>
      <c r="BK29" s="442"/>
      <c r="BL29" s="442"/>
      <c r="BM29" s="443"/>
      <c r="BN29" s="407">
        <v>710451</v>
      </c>
      <c r="BO29" s="408"/>
      <c r="BP29" s="408"/>
      <c r="BQ29" s="408"/>
      <c r="BR29" s="408"/>
      <c r="BS29" s="408"/>
      <c r="BT29" s="408"/>
      <c r="BU29" s="409"/>
      <c r="BV29" s="407">
        <v>790972</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181</v>
      </c>
      <c r="X30" s="575"/>
      <c r="Y30" s="575"/>
      <c r="Z30" s="575"/>
      <c r="AA30" s="575"/>
      <c r="AB30" s="575"/>
      <c r="AC30" s="575"/>
      <c r="AD30" s="575"/>
      <c r="AE30" s="575"/>
      <c r="AF30" s="575"/>
      <c r="AG30" s="576"/>
      <c r="AH30" s="534">
        <v>98.9</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2307264</v>
      </c>
      <c r="BO30" s="527"/>
      <c r="BP30" s="527"/>
      <c r="BQ30" s="527"/>
      <c r="BR30" s="527"/>
      <c r="BS30" s="527"/>
      <c r="BT30" s="527"/>
      <c r="BU30" s="528"/>
      <c r="BV30" s="526">
        <v>2325087</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182</v>
      </c>
      <c r="D32" s="570"/>
      <c r="E32" s="570"/>
      <c r="F32" s="570"/>
      <c r="G32" s="570"/>
      <c r="H32" s="570"/>
      <c r="I32" s="570"/>
      <c r="J32" s="570"/>
      <c r="K32" s="570"/>
      <c r="L32" s="570"/>
      <c r="M32" s="570"/>
      <c r="N32" s="570"/>
      <c r="O32" s="570"/>
      <c r="P32" s="570"/>
      <c r="Q32" s="570"/>
      <c r="R32" s="570"/>
      <c r="S32" s="570"/>
      <c r="U32" s="411" t="s">
        <v>183</v>
      </c>
      <c r="V32" s="411"/>
      <c r="W32" s="411"/>
      <c r="X32" s="411"/>
      <c r="Y32" s="411"/>
      <c r="Z32" s="411"/>
      <c r="AA32" s="411"/>
      <c r="AB32" s="411"/>
      <c r="AC32" s="411"/>
      <c r="AD32" s="411"/>
      <c r="AE32" s="411"/>
      <c r="AF32" s="411"/>
      <c r="AG32" s="411"/>
      <c r="AH32" s="411"/>
      <c r="AI32" s="411"/>
      <c r="AJ32" s="411"/>
      <c r="AK32" s="411"/>
      <c r="AM32" s="411" t="s">
        <v>184</v>
      </c>
      <c r="AN32" s="411"/>
      <c r="AO32" s="411"/>
      <c r="AP32" s="411"/>
      <c r="AQ32" s="411"/>
      <c r="AR32" s="411"/>
      <c r="AS32" s="411"/>
      <c r="AT32" s="411"/>
      <c r="AU32" s="411"/>
      <c r="AV32" s="411"/>
      <c r="AW32" s="411"/>
      <c r="AX32" s="411"/>
      <c r="AY32" s="411"/>
      <c r="AZ32" s="411"/>
      <c r="BA32" s="411"/>
      <c r="BB32" s="411"/>
      <c r="BC32" s="411"/>
      <c r="BE32" s="411" t="s">
        <v>185</v>
      </c>
      <c r="BF32" s="411"/>
      <c r="BG32" s="411"/>
      <c r="BH32" s="411"/>
      <c r="BI32" s="411"/>
      <c r="BJ32" s="411"/>
      <c r="BK32" s="411"/>
      <c r="BL32" s="411"/>
      <c r="BM32" s="411"/>
      <c r="BN32" s="411"/>
      <c r="BO32" s="411"/>
      <c r="BP32" s="411"/>
      <c r="BQ32" s="411"/>
      <c r="BR32" s="411"/>
      <c r="BS32" s="411"/>
      <c r="BT32" s="411"/>
      <c r="BU32" s="411"/>
      <c r="BW32" s="411" t="s">
        <v>186</v>
      </c>
      <c r="BX32" s="411"/>
      <c r="BY32" s="411"/>
      <c r="BZ32" s="411"/>
      <c r="CA32" s="411"/>
      <c r="CB32" s="411"/>
      <c r="CC32" s="411"/>
      <c r="CD32" s="411"/>
      <c r="CE32" s="411"/>
      <c r="CF32" s="411"/>
      <c r="CG32" s="411"/>
      <c r="CH32" s="411"/>
      <c r="CI32" s="411"/>
      <c r="CJ32" s="411"/>
      <c r="CK32" s="411"/>
      <c r="CL32" s="411"/>
      <c r="CM32" s="411"/>
      <c r="CO32" s="411" t="s">
        <v>187</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188</v>
      </c>
      <c r="D33" s="431"/>
      <c r="E33" s="396" t="s">
        <v>189</v>
      </c>
      <c r="F33" s="396"/>
      <c r="G33" s="396"/>
      <c r="H33" s="396"/>
      <c r="I33" s="396"/>
      <c r="J33" s="396"/>
      <c r="K33" s="396"/>
      <c r="L33" s="396"/>
      <c r="M33" s="396"/>
      <c r="N33" s="396"/>
      <c r="O33" s="396"/>
      <c r="P33" s="396"/>
      <c r="Q33" s="396"/>
      <c r="R33" s="396"/>
      <c r="S33" s="396"/>
      <c r="T33" s="194"/>
      <c r="U33" s="431" t="s">
        <v>188</v>
      </c>
      <c r="V33" s="431"/>
      <c r="W33" s="396" t="s">
        <v>189</v>
      </c>
      <c r="X33" s="396"/>
      <c r="Y33" s="396"/>
      <c r="Z33" s="396"/>
      <c r="AA33" s="396"/>
      <c r="AB33" s="396"/>
      <c r="AC33" s="396"/>
      <c r="AD33" s="396"/>
      <c r="AE33" s="396"/>
      <c r="AF33" s="396"/>
      <c r="AG33" s="396"/>
      <c r="AH33" s="396"/>
      <c r="AI33" s="396"/>
      <c r="AJ33" s="396"/>
      <c r="AK33" s="396"/>
      <c r="AL33" s="194"/>
      <c r="AM33" s="431" t="s">
        <v>188</v>
      </c>
      <c r="AN33" s="431"/>
      <c r="AO33" s="396" t="s">
        <v>189</v>
      </c>
      <c r="AP33" s="396"/>
      <c r="AQ33" s="396"/>
      <c r="AR33" s="396"/>
      <c r="AS33" s="396"/>
      <c r="AT33" s="396"/>
      <c r="AU33" s="396"/>
      <c r="AV33" s="396"/>
      <c r="AW33" s="396"/>
      <c r="AX33" s="396"/>
      <c r="AY33" s="396"/>
      <c r="AZ33" s="396"/>
      <c r="BA33" s="396"/>
      <c r="BB33" s="396"/>
      <c r="BC33" s="396"/>
      <c r="BD33" s="195"/>
      <c r="BE33" s="396" t="s">
        <v>190</v>
      </c>
      <c r="BF33" s="396"/>
      <c r="BG33" s="396" t="s">
        <v>191</v>
      </c>
      <c r="BH33" s="396"/>
      <c r="BI33" s="396"/>
      <c r="BJ33" s="396"/>
      <c r="BK33" s="396"/>
      <c r="BL33" s="396"/>
      <c r="BM33" s="396"/>
      <c r="BN33" s="396"/>
      <c r="BO33" s="396"/>
      <c r="BP33" s="396"/>
      <c r="BQ33" s="396"/>
      <c r="BR33" s="396"/>
      <c r="BS33" s="396"/>
      <c r="BT33" s="396"/>
      <c r="BU33" s="396"/>
      <c r="BV33" s="195"/>
      <c r="BW33" s="431" t="s">
        <v>190</v>
      </c>
      <c r="BX33" s="431"/>
      <c r="BY33" s="396" t="s">
        <v>192</v>
      </c>
      <c r="BZ33" s="396"/>
      <c r="CA33" s="396"/>
      <c r="CB33" s="396"/>
      <c r="CC33" s="396"/>
      <c r="CD33" s="396"/>
      <c r="CE33" s="396"/>
      <c r="CF33" s="396"/>
      <c r="CG33" s="396"/>
      <c r="CH33" s="396"/>
      <c r="CI33" s="396"/>
      <c r="CJ33" s="396"/>
      <c r="CK33" s="396"/>
      <c r="CL33" s="396"/>
      <c r="CM33" s="396"/>
      <c r="CN33" s="194"/>
      <c r="CO33" s="431" t="s">
        <v>188</v>
      </c>
      <c r="CP33" s="431"/>
      <c r="CQ33" s="396" t="s">
        <v>193</v>
      </c>
      <c r="CR33" s="396"/>
      <c r="CS33" s="396"/>
      <c r="CT33" s="396"/>
      <c r="CU33" s="396"/>
      <c r="CV33" s="396"/>
      <c r="CW33" s="396"/>
      <c r="CX33" s="396"/>
      <c r="CY33" s="396"/>
      <c r="CZ33" s="396"/>
      <c r="DA33" s="396"/>
      <c r="DB33" s="396"/>
      <c r="DC33" s="396"/>
      <c r="DD33" s="396"/>
      <c r="DE33" s="396"/>
      <c r="DF33" s="194"/>
      <c r="DG33" s="596" t="s">
        <v>194</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4</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69"/>
      <c r="AM34" s="597">
        <f>IF(AO34="","",MAX(C34:D43,U34:V43)+1)</f>
        <v>7</v>
      </c>
      <c r="AN34" s="597"/>
      <c r="AO34" s="598" t="str">
        <f>IF('各会計、関係団体の財政状況及び健全化判断比率'!B31="","",'各会計、関係団体の財政状況及び健全化判断比率'!B31)</f>
        <v>津久見市水道事業会計</v>
      </c>
      <c r="AP34" s="598"/>
      <c r="AQ34" s="598"/>
      <c r="AR34" s="598"/>
      <c r="AS34" s="598"/>
      <c r="AT34" s="598"/>
      <c r="AU34" s="598"/>
      <c r="AV34" s="598"/>
      <c r="AW34" s="598"/>
      <c r="AX34" s="598"/>
      <c r="AY34" s="598"/>
      <c r="AZ34" s="598"/>
      <c r="BA34" s="598"/>
      <c r="BB34" s="598"/>
      <c r="BC34" s="598"/>
      <c r="BD34" s="169"/>
      <c r="BE34" s="597">
        <f>IF(BG34="","",MAX(C34:D43,U34:V43,AM34:AN43)+1)</f>
        <v>10</v>
      </c>
      <c r="BF34" s="597"/>
      <c r="BG34" s="598" t="str">
        <f>IF('各会計、関係団体の財政状況及び健全化判断比率'!B34="","",'各会計、関係団体の財政状況及び健全化判断比率'!B34)</f>
        <v>保戸島航路事業特別会計</v>
      </c>
      <c r="BH34" s="598"/>
      <c r="BI34" s="598"/>
      <c r="BJ34" s="598"/>
      <c r="BK34" s="598"/>
      <c r="BL34" s="598"/>
      <c r="BM34" s="598"/>
      <c r="BN34" s="598"/>
      <c r="BO34" s="598"/>
      <c r="BP34" s="598"/>
      <c r="BQ34" s="598"/>
      <c r="BR34" s="598"/>
      <c r="BS34" s="598"/>
      <c r="BT34" s="598"/>
      <c r="BU34" s="598"/>
      <c r="BV34" s="169"/>
      <c r="BW34" s="597">
        <f>IF(BY34="","",MAX(C34:D43,U34:V43,AM34:AN43,BE34:BF43)+1)</f>
        <v>11</v>
      </c>
      <c r="BX34" s="597"/>
      <c r="BY34" s="598" t="str">
        <f>IF('各会計、関係団体の財政状況及び健全化判断比率'!B68="","",'各会計、関係団体の財政状況及び健全化判断比率'!B68)</f>
        <v>大分県市町村会館管理組合</v>
      </c>
      <c r="BZ34" s="598"/>
      <c r="CA34" s="598"/>
      <c r="CB34" s="598"/>
      <c r="CC34" s="598"/>
      <c r="CD34" s="598"/>
      <c r="CE34" s="598"/>
      <c r="CF34" s="598"/>
      <c r="CG34" s="598"/>
      <c r="CH34" s="598"/>
      <c r="CI34" s="598"/>
      <c r="CJ34" s="598"/>
      <c r="CK34" s="598"/>
      <c r="CL34" s="598"/>
      <c r="CM34" s="598"/>
      <c r="CN34" s="169"/>
      <c r="CO34" s="597">
        <f>IF(CQ34="","",MAX(C34:D43,U34:V43,AM34:AN43,BE34:BF43,BW34:BX43)+1)</f>
        <v>15</v>
      </c>
      <c r="CP34" s="597"/>
      <c r="CQ34" s="598" t="str">
        <f>IF('各会計、関係団体の財政状況及び健全化判断比率'!BS7="","",'各会計、関係団体の財政状況及び健全化判断比率'!BS7)</f>
        <v>津久見市土地開発公社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奨学資金事業特別会計</v>
      </c>
      <c r="F35" s="598"/>
      <c r="G35" s="598"/>
      <c r="H35" s="598"/>
      <c r="I35" s="598"/>
      <c r="J35" s="598"/>
      <c r="K35" s="598"/>
      <c r="L35" s="598"/>
      <c r="M35" s="598"/>
      <c r="N35" s="598"/>
      <c r="O35" s="598"/>
      <c r="P35" s="598"/>
      <c r="Q35" s="598"/>
      <c r="R35" s="598"/>
      <c r="S35" s="598"/>
      <c r="T35" s="169"/>
      <c r="U35" s="597">
        <f>IF(W35="","",U34+1)</f>
        <v>5</v>
      </c>
      <c r="V35" s="597"/>
      <c r="W35" s="598" t="str">
        <f>IF('各会計、関係団体の財政状況及び健全化判断比率'!B29="","",'各会計、関係団体の財政状況及び健全化判断比率'!B29)</f>
        <v>介護保険事業特別会計</v>
      </c>
      <c r="X35" s="598"/>
      <c r="Y35" s="598"/>
      <c r="Z35" s="598"/>
      <c r="AA35" s="598"/>
      <c r="AB35" s="598"/>
      <c r="AC35" s="598"/>
      <c r="AD35" s="598"/>
      <c r="AE35" s="598"/>
      <c r="AF35" s="598"/>
      <c r="AG35" s="598"/>
      <c r="AH35" s="598"/>
      <c r="AI35" s="598"/>
      <c r="AJ35" s="598"/>
      <c r="AK35" s="598"/>
      <c r="AL35" s="169"/>
      <c r="AM35" s="597">
        <f t="shared" ref="AM35:AM43" si="0">IF(AO35="","",AM34+1)</f>
        <v>8</v>
      </c>
      <c r="AN35" s="597"/>
      <c r="AO35" s="598" t="str">
        <f>IF('各会計、関係団体の財政状況及び健全化判断比率'!B32="","",'各会計、関係団体の財政状況及び健全化判断比率'!B32)</f>
        <v>津久見市下水道事業会計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12</v>
      </c>
      <c r="BX35" s="597"/>
      <c r="BY35" s="598" t="str">
        <f>IF('各会計、関係団体の財政状況及び健全化判断比率'!B69="","",'各会計、関係団体の財政状況及び健全化判断比率'!B69)</f>
        <v xml:space="preserve"> 臼津広域連合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f>IF(E36="","",C35+1)</f>
        <v>3</v>
      </c>
      <c r="D36" s="597"/>
      <c r="E36" s="598" t="str">
        <f>IF('各会計、関係団体の財政状況及び健全化判断比率'!B9="","",'各会計、関係団体の財政状況及び健全化判断比率'!B9)</f>
        <v>津久見都市計画土地区画整理事業特別会計</v>
      </c>
      <c r="F36" s="598"/>
      <c r="G36" s="598"/>
      <c r="H36" s="598"/>
      <c r="I36" s="598"/>
      <c r="J36" s="598"/>
      <c r="K36" s="598"/>
      <c r="L36" s="598"/>
      <c r="M36" s="598"/>
      <c r="N36" s="598"/>
      <c r="O36" s="598"/>
      <c r="P36" s="598"/>
      <c r="Q36" s="598"/>
      <c r="R36" s="598"/>
      <c r="S36" s="598"/>
      <c r="T36" s="169"/>
      <c r="U36" s="597">
        <f t="shared" ref="U36:U43" si="4">IF(W36="","",U35+1)</f>
        <v>6</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f t="shared" si="0"/>
        <v>9</v>
      </c>
      <c r="AN36" s="597"/>
      <c r="AO36" s="598" t="str">
        <f>IF('各会計、関係団体の財政状況及び健全化判断比率'!B33="","",'各会計、関係団体の財政状況及び健全化判断比率'!B33)</f>
        <v>津久見市簡易水道事業会計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13</v>
      </c>
      <c r="BX36" s="597"/>
      <c r="BY36" s="598" t="str">
        <f>IF('各会計、関係団体の財政状況及び健全化判断比率'!B70="","",'各会計、関係団体の財政状況及び健全化判断比率'!B70)</f>
        <v>大分県後期高齢者医療広域連合（普通会計）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14</v>
      </c>
      <c r="BX37" s="597"/>
      <c r="BY37" s="598" t="str">
        <f>IF('各会計、関係団体の財政状況及び健全化判断比率'!B71="","",'各会計、関係団体の財政状況及び健全化判断比率'!B71)</f>
        <v>大分県後期高齢者医療広域連合（後期高齢者医療事業会計）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195</v>
      </c>
      <c r="E46" s="600" t="s">
        <v>196</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197</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198</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199</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200</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201</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202</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203</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5Imj5nxingrtJugU3d8bZoGC8pJAU8TrhqTUdI1mqtG2wi7E4ORnlYYxbHXe4xdTbuFmPIwFSV58a78yrf06wg==" saltValue="lnTMDWXQ7j6pLPUIo8lzt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8" zoomScale="70" zoomScaleNormal="70" zoomScaleSheetLayoutView="100" workbookViewId="0">
      <selection activeCell="J39" sqref="J39"/>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15">
      <c r="A34" s="22"/>
      <c r="B34" s="31"/>
      <c r="C34" s="1151" t="s">
        <v>536</v>
      </c>
      <c r="D34" s="1151"/>
      <c r="E34" s="1152"/>
      <c r="F34" s="32" t="s">
        <v>491</v>
      </c>
      <c r="G34" s="33" t="s">
        <v>491</v>
      </c>
      <c r="H34" s="33" t="s">
        <v>491</v>
      </c>
      <c r="I34" s="33">
        <v>0.98</v>
      </c>
      <c r="J34" s="34" t="s">
        <v>537</v>
      </c>
      <c r="K34" s="22"/>
      <c r="L34" s="22"/>
      <c r="M34" s="22"/>
      <c r="N34" s="22"/>
      <c r="O34" s="22"/>
      <c r="P34" s="22"/>
    </row>
    <row r="35" spans="1:16" ht="39" customHeight="1" x14ac:dyDescent="0.15">
      <c r="A35" s="22"/>
      <c r="B35" s="35"/>
      <c r="C35" s="1145" t="s">
        <v>538</v>
      </c>
      <c r="D35" s="1146"/>
      <c r="E35" s="1147"/>
      <c r="F35" s="36">
        <v>15.82</v>
      </c>
      <c r="G35" s="37">
        <v>14.36</v>
      </c>
      <c r="H35" s="37">
        <v>13.57</v>
      </c>
      <c r="I35" s="37">
        <v>9.15</v>
      </c>
      <c r="J35" s="38">
        <v>10.48</v>
      </c>
      <c r="K35" s="22"/>
      <c r="L35" s="22"/>
      <c r="M35" s="22"/>
      <c r="N35" s="22"/>
      <c r="O35" s="22"/>
      <c r="P35" s="22"/>
    </row>
    <row r="36" spans="1:16" ht="39" customHeight="1" x14ac:dyDescent="0.15">
      <c r="A36" s="22"/>
      <c r="B36" s="35"/>
      <c r="C36" s="1145" t="s">
        <v>539</v>
      </c>
      <c r="D36" s="1146"/>
      <c r="E36" s="1147"/>
      <c r="F36" s="36">
        <v>5.25</v>
      </c>
      <c r="G36" s="37">
        <v>5.53</v>
      </c>
      <c r="H36" s="37">
        <v>6.76</v>
      </c>
      <c r="I36" s="37">
        <v>6.19</v>
      </c>
      <c r="J36" s="38">
        <v>7.24</v>
      </c>
      <c r="K36" s="22"/>
      <c r="L36" s="22"/>
      <c r="M36" s="22"/>
      <c r="N36" s="22"/>
      <c r="O36" s="22"/>
      <c r="P36" s="22"/>
    </row>
    <row r="37" spans="1:16" ht="39" customHeight="1" x14ac:dyDescent="0.15">
      <c r="A37" s="22"/>
      <c r="B37" s="35"/>
      <c r="C37" s="1145" t="s">
        <v>540</v>
      </c>
      <c r="D37" s="1146"/>
      <c r="E37" s="1147"/>
      <c r="F37" s="36">
        <v>0.86</v>
      </c>
      <c r="G37" s="37">
        <v>2.11</v>
      </c>
      <c r="H37" s="37">
        <v>2.13</v>
      </c>
      <c r="I37" s="37">
        <v>1.63</v>
      </c>
      <c r="J37" s="38">
        <v>0.2</v>
      </c>
      <c r="K37" s="22"/>
      <c r="L37" s="22"/>
      <c r="M37" s="22"/>
      <c r="N37" s="22"/>
      <c r="O37" s="22"/>
      <c r="P37" s="22"/>
    </row>
    <row r="38" spans="1:16" ht="39" customHeight="1" x14ac:dyDescent="0.15">
      <c r="A38" s="22"/>
      <c r="B38" s="35"/>
      <c r="C38" s="1145" t="s">
        <v>541</v>
      </c>
      <c r="D38" s="1146"/>
      <c r="E38" s="1147"/>
      <c r="F38" s="36" t="s">
        <v>491</v>
      </c>
      <c r="G38" s="37" t="s">
        <v>491</v>
      </c>
      <c r="H38" s="37" t="s">
        <v>491</v>
      </c>
      <c r="I38" s="37" t="s">
        <v>491</v>
      </c>
      <c r="J38" s="38">
        <v>0.14000000000000001</v>
      </c>
      <c r="K38" s="22"/>
      <c r="L38" s="22"/>
      <c r="M38" s="22"/>
      <c r="N38" s="22"/>
      <c r="O38" s="22"/>
      <c r="P38" s="22"/>
    </row>
    <row r="39" spans="1:16" ht="39" customHeight="1" x14ac:dyDescent="0.15">
      <c r="A39" s="22"/>
      <c r="B39" s="35"/>
      <c r="C39" s="1145" t="s">
        <v>542</v>
      </c>
      <c r="D39" s="1146"/>
      <c r="E39" s="1147"/>
      <c r="F39" s="36">
        <v>1.01</v>
      </c>
      <c r="G39" s="37">
        <v>1.1200000000000001</v>
      </c>
      <c r="H39" s="37">
        <v>0.53</v>
      </c>
      <c r="I39" s="37">
        <v>0.56999999999999995</v>
      </c>
      <c r="J39" s="38">
        <v>0.12</v>
      </c>
      <c r="K39" s="22"/>
      <c r="L39" s="22"/>
      <c r="M39" s="22"/>
      <c r="N39" s="22"/>
      <c r="O39" s="22"/>
      <c r="P39" s="22"/>
    </row>
    <row r="40" spans="1:16" ht="39" customHeight="1" x14ac:dyDescent="0.15">
      <c r="A40" s="22"/>
      <c r="B40" s="35"/>
      <c r="C40" s="1145" t="s">
        <v>543</v>
      </c>
      <c r="D40" s="1146"/>
      <c r="E40" s="1147"/>
      <c r="F40" s="36">
        <v>0</v>
      </c>
      <c r="G40" s="37">
        <v>0</v>
      </c>
      <c r="H40" s="37">
        <v>0</v>
      </c>
      <c r="I40" s="37">
        <v>0.01</v>
      </c>
      <c r="J40" s="38">
        <v>0</v>
      </c>
      <c r="K40" s="22"/>
      <c r="L40" s="22"/>
      <c r="M40" s="22"/>
      <c r="N40" s="22"/>
      <c r="O40" s="22"/>
      <c r="P40" s="22"/>
    </row>
    <row r="41" spans="1:16" ht="39" customHeight="1" x14ac:dyDescent="0.15">
      <c r="A41" s="22"/>
      <c r="B41" s="35"/>
      <c r="C41" s="1145" t="s">
        <v>544</v>
      </c>
      <c r="D41" s="1146"/>
      <c r="E41" s="1147"/>
      <c r="F41" s="36" t="s">
        <v>491</v>
      </c>
      <c r="G41" s="37" t="s">
        <v>491</v>
      </c>
      <c r="H41" s="37">
        <v>0</v>
      </c>
      <c r="I41" s="37">
        <v>0</v>
      </c>
      <c r="J41" s="38">
        <v>0</v>
      </c>
      <c r="K41" s="22"/>
      <c r="L41" s="22"/>
      <c r="M41" s="22"/>
      <c r="N41" s="22"/>
      <c r="O41" s="22"/>
      <c r="P41" s="22"/>
    </row>
    <row r="42" spans="1:16" ht="39" customHeight="1" x14ac:dyDescent="0.15">
      <c r="A42" s="22"/>
      <c r="B42" s="39"/>
      <c r="C42" s="1145" t="s">
        <v>545</v>
      </c>
      <c r="D42" s="1146"/>
      <c r="E42" s="1147"/>
      <c r="F42" s="36" t="s">
        <v>491</v>
      </c>
      <c r="G42" s="37" t="s">
        <v>491</v>
      </c>
      <c r="H42" s="37" t="s">
        <v>491</v>
      </c>
      <c r="I42" s="37" t="s">
        <v>491</v>
      </c>
      <c r="J42" s="38" t="s">
        <v>491</v>
      </c>
      <c r="K42" s="22"/>
      <c r="L42" s="22"/>
      <c r="M42" s="22"/>
      <c r="N42" s="22"/>
      <c r="O42" s="22"/>
      <c r="P42" s="22"/>
    </row>
    <row r="43" spans="1:16" ht="39" customHeight="1" thickBot="1" x14ac:dyDescent="0.2">
      <c r="A43" s="22"/>
      <c r="B43" s="40"/>
      <c r="C43" s="1148" t="s">
        <v>546</v>
      </c>
      <c r="D43" s="1149"/>
      <c r="E43" s="1150"/>
      <c r="F43" s="41">
        <v>0.02</v>
      </c>
      <c r="G43" s="42">
        <v>0.02</v>
      </c>
      <c r="H43" s="42">
        <v>0.38</v>
      </c>
      <c r="I43" s="42">
        <v>0.04</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2DdSD1KtCYPOeLgVKBZKEowTvzl6NaVyA0yzkB4/SPxYrUildcqaRk4o3apbxOyXfLNMtx4KwO7y6Cbi9ITlA==" saltValue="SuoA/wbNy/80En7XD7jBm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8"/>
  <sheetViews>
    <sheetView showGridLines="0" topLeftCell="A29" zoomScale="70" zoomScaleNormal="70" zoomScaleSheetLayoutView="55" workbookViewId="0">
      <selection activeCell="M51" sqref="M51"/>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530</v>
      </c>
      <c r="L44" s="56" t="s">
        <v>531</v>
      </c>
      <c r="M44" s="56" t="s">
        <v>532</v>
      </c>
      <c r="N44" s="56" t="s">
        <v>533</v>
      </c>
      <c r="O44" s="57" t="s">
        <v>534</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1238</v>
      </c>
      <c r="L45" s="60">
        <v>1307</v>
      </c>
      <c r="M45" s="60">
        <v>1383</v>
      </c>
      <c r="N45" s="60">
        <v>1347</v>
      </c>
      <c r="O45" s="61">
        <v>1223</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491</v>
      </c>
      <c r="L46" s="64" t="s">
        <v>491</v>
      </c>
      <c r="M46" s="64" t="s">
        <v>491</v>
      </c>
      <c r="N46" s="64" t="s">
        <v>491</v>
      </c>
      <c r="O46" s="65" t="s">
        <v>491</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491</v>
      </c>
      <c r="L47" s="64" t="s">
        <v>491</v>
      </c>
      <c r="M47" s="64" t="s">
        <v>491</v>
      </c>
      <c r="N47" s="64" t="s">
        <v>491</v>
      </c>
      <c r="O47" s="65" t="s">
        <v>491</v>
      </c>
      <c r="P47" s="48"/>
      <c r="Q47" s="48"/>
      <c r="R47" s="48"/>
      <c r="S47" s="48"/>
      <c r="T47" s="48"/>
      <c r="U47" s="48"/>
    </row>
    <row r="48" spans="1:21" ht="30.75" customHeight="1" x14ac:dyDescent="0.15">
      <c r="A48" s="48"/>
      <c r="B48" s="1155"/>
      <c r="C48" s="1156"/>
      <c r="D48" s="62"/>
      <c r="E48" s="1161" t="s">
        <v>13</v>
      </c>
      <c r="F48" s="1161"/>
      <c r="G48" s="1161"/>
      <c r="H48" s="1161"/>
      <c r="I48" s="1161"/>
      <c r="J48" s="1162"/>
      <c r="K48" s="63">
        <v>205</v>
      </c>
      <c r="L48" s="64">
        <v>196</v>
      </c>
      <c r="M48" s="64">
        <v>202</v>
      </c>
      <c r="N48" s="64">
        <v>208</v>
      </c>
      <c r="O48" s="65">
        <v>185</v>
      </c>
      <c r="P48" s="48"/>
      <c r="Q48" s="48"/>
      <c r="R48" s="48"/>
      <c r="S48" s="48"/>
      <c r="T48" s="48"/>
      <c r="U48" s="48"/>
    </row>
    <row r="49" spans="1:21" ht="30.75" customHeight="1" x14ac:dyDescent="0.15">
      <c r="A49" s="48"/>
      <c r="B49" s="1155"/>
      <c r="C49" s="1156"/>
      <c r="D49" s="62"/>
      <c r="E49" s="1161" t="s">
        <v>14</v>
      </c>
      <c r="F49" s="1161"/>
      <c r="G49" s="1161"/>
      <c r="H49" s="1161"/>
      <c r="I49" s="1161"/>
      <c r="J49" s="1162"/>
      <c r="K49" s="63" t="s">
        <v>491</v>
      </c>
      <c r="L49" s="64" t="s">
        <v>491</v>
      </c>
      <c r="M49" s="64" t="s">
        <v>491</v>
      </c>
      <c r="N49" s="64" t="s">
        <v>491</v>
      </c>
      <c r="O49" s="65" t="s">
        <v>491</v>
      </c>
      <c r="P49" s="48"/>
      <c r="Q49" s="48"/>
      <c r="R49" s="48"/>
      <c r="S49" s="48"/>
      <c r="T49" s="48"/>
      <c r="U49" s="48"/>
    </row>
    <row r="50" spans="1:21" ht="30.75" customHeight="1" x14ac:dyDescent="0.15">
      <c r="A50" s="48"/>
      <c r="B50" s="1155"/>
      <c r="C50" s="1156"/>
      <c r="D50" s="62"/>
      <c r="E50" s="1161" t="s">
        <v>15</v>
      </c>
      <c r="F50" s="1161"/>
      <c r="G50" s="1161"/>
      <c r="H50" s="1161"/>
      <c r="I50" s="1161"/>
      <c r="J50" s="1162"/>
      <c r="K50" s="63" t="s">
        <v>491</v>
      </c>
      <c r="L50" s="64" t="s">
        <v>491</v>
      </c>
      <c r="M50" s="64" t="s">
        <v>491</v>
      </c>
      <c r="N50" s="64" t="s">
        <v>491</v>
      </c>
      <c r="O50" s="65" t="s">
        <v>491</v>
      </c>
      <c r="P50" s="48"/>
      <c r="Q50" s="48"/>
      <c r="R50" s="48"/>
      <c r="S50" s="48"/>
      <c r="T50" s="48"/>
      <c r="U50" s="48"/>
    </row>
    <row r="51" spans="1:21" ht="30.75" customHeight="1" x14ac:dyDescent="0.15">
      <c r="A51" s="48"/>
      <c r="B51" s="1157"/>
      <c r="C51" s="1158"/>
      <c r="D51" s="66"/>
      <c r="E51" s="1161" t="s">
        <v>16</v>
      </c>
      <c r="F51" s="1161"/>
      <c r="G51" s="1161"/>
      <c r="H51" s="1161"/>
      <c r="I51" s="1161"/>
      <c r="J51" s="1162"/>
      <c r="K51" s="63">
        <v>0</v>
      </c>
      <c r="L51" s="64" t="s">
        <v>491</v>
      </c>
      <c r="M51" s="64">
        <v>0</v>
      </c>
      <c r="N51" s="64">
        <v>0</v>
      </c>
      <c r="O51" s="65">
        <v>0</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1016</v>
      </c>
      <c r="L52" s="64">
        <v>1072</v>
      </c>
      <c r="M52" s="64">
        <v>1113</v>
      </c>
      <c r="N52" s="64">
        <v>1129</v>
      </c>
      <c r="O52" s="65">
        <v>1066</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427</v>
      </c>
      <c r="L53" s="69">
        <v>431</v>
      </c>
      <c r="M53" s="69">
        <v>472</v>
      </c>
      <c r="N53" s="69">
        <v>426</v>
      </c>
      <c r="O53" s="70">
        <v>342</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row r="65" s="49" customFormat="1" ht="12.6" hidden="1" customHeight="1" x14ac:dyDescent="0.15"/>
    <row r="66" s="49" customFormat="1" ht="12.6" hidden="1" customHeight="1" x14ac:dyDescent="0.15"/>
    <row r="67" s="49" customFormat="1" ht="12.6" hidden="1" customHeight="1" x14ac:dyDescent="0.15"/>
    <row r="68" s="49" customFormat="1" ht="12.6" hidden="1" customHeight="1" x14ac:dyDescent="0.15"/>
  </sheetData>
  <sheetProtection algorithmName="SHA-512" hashValue="Zi0Pg0OFF81L26vogjwvuuX7ji70OO42F8qLhdShuCUNcVy/DikJkRjV/VLrgCHukqx0S9wtS0rmT1isrOWn/w==" saltValue="ab9V5JjINEZcr9wgxie2O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17"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530</v>
      </c>
      <c r="J40" s="103" t="s">
        <v>531</v>
      </c>
      <c r="K40" s="103" t="s">
        <v>532</v>
      </c>
      <c r="L40" s="103" t="s">
        <v>533</v>
      </c>
      <c r="M40" s="104" t="s">
        <v>534</v>
      </c>
    </row>
    <row r="41" spans="2:13" ht="27.75" customHeight="1" x14ac:dyDescent="0.15">
      <c r="B41" s="1184" t="s">
        <v>30</v>
      </c>
      <c r="C41" s="1185"/>
      <c r="D41" s="105"/>
      <c r="E41" s="1190" t="s">
        <v>31</v>
      </c>
      <c r="F41" s="1190"/>
      <c r="G41" s="1190"/>
      <c r="H41" s="1191"/>
      <c r="I41" s="343">
        <v>10648</v>
      </c>
      <c r="J41" s="344">
        <v>10130</v>
      </c>
      <c r="K41" s="344">
        <v>9669</v>
      </c>
      <c r="L41" s="344">
        <v>10146</v>
      </c>
      <c r="M41" s="345">
        <v>10907</v>
      </c>
    </row>
    <row r="42" spans="2:13" ht="27.75" customHeight="1" x14ac:dyDescent="0.15">
      <c r="B42" s="1186"/>
      <c r="C42" s="1187"/>
      <c r="D42" s="106"/>
      <c r="E42" s="1192" t="s">
        <v>32</v>
      </c>
      <c r="F42" s="1192"/>
      <c r="G42" s="1192"/>
      <c r="H42" s="1193"/>
      <c r="I42" s="346" t="s">
        <v>491</v>
      </c>
      <c r="J42" s="347" t="s">
        <v>491</v>
      </c>
      <c r="K42" s="347" t="s">
        <v>491</v>
      </c>
      <c r="L42" s="347" t="s">
        <v>491</v>
      </c>
      <c r="M42" s="348" t="s">
        <v>491</v>
      </c>
    </row>
    <row r="43" spans="2:13" ht="27.75" customHeight="1" x14ac:dyDescent="0.15">
      <c r="B43" s="1186"/>
      <c r="C43" s="1187"/>
      <c r="D43" s="106"/>
      <c r="E43" s="1192" t="s">
        <v>33</v>
      </c>
      <c r="F43" s="1192"/>
      <c r="G43" s="1192"/>
      <c r="H43" s="1193"/>
      <c r="I43" s="346">
        <v>2565</v>
      </c>
      <c r="J43" s="347">
        <v>2332</v>
      </c>
      <c r="K43" s="347">
        <v>2101</v>
      </c>
      <c r="L43" s="347">
        <v>2072</v>
      </c>
      <c r="M43" s="348">
        <v>1902</v>
      </c>
    </row>
    <row r="44" spans="2:13" ht="27.75" customHeight="1" x14ac:dyDescent="0.15">
      <c r="B44" s="1186"/>
      <c r="C44" s="1187"/>
      <c r="D44" s="106"/>
      <c r="E44" s="1192" t="s">
        <v>34</v>
      </c>
      <c r="F44" s="1192"/>
      <c r="G44" s="1192"/>
      <c r="H44" s="1193"/>
      <c r="I44" s="346" t="s">
        <v>491</v>
      </c>
      <c r="J44" s="347" t="s">
        <v>491</v>
      </c>
      <c r="K44" s="347" t="s">
        <v>491</v>
      </c>
      <c r="L44" s="347" t="s">
        <v>491</v>
      </c>
      <c r="M44" s="348" t="s">
        <v>491</v>
      </c>
    </row>
    <row r="45" spans="2:13" ht="27.75" customHeight="1" x14ac:dyDescent="0.15">
      <c r="B45" s="1186"/>
      <c r="C45" s="1187"/>
      <c r="D45" s="106"/>
      <c r="E45" s="1192" t="s">
        <v>35</v>
      </c>
      <c r="F45" s="1192"/>
      <c r="G45" s="1192"/>
      <c r="H45" s="1193"/>
      <c r="I45" s="346">
        <v>2308</v>
      </c>
      <c r="J45" s="347">
        <v>2243</v>
      </c>
      <c r="K45" s="347">
        <v>2090</v>
      </c>
      <c r="L45" s="347">
        <v>1915</v>
      </c>
      <c r="M45" s="348">
        <v>1776</v>
      </c>
    </row>
    <row r="46" spans="2:13" ht="27.75" customHeight="1" x14ac:dyDescent="0.15">
      <c r="B46" s="1186"/>
      <c r="C46" s="1187"/>
      <c r="D46" s="107"/>
      <c r="E46" s="1192" t="s">
        <v>36</v>
      </c>
      <c r="F46" s="1192"/>
      <c r="G46" s="1192"/>
      <c r="H46" s="1193"/>
      <c r="I46" s="346" t="s">
        <v>491</v>
      </c>
      <c r="J46" s="347" t="s">
        <v>491</v>
      </c>
      <c r="K46" s="347" t="s">
        <v>491</v>
      </c>
      <c r="L46" s="347" t="s">
        <v>491</v>
      </c>
      <c r="M46" s="348" t="s">
        <v>491</v>
      </c>
    </row>
    <row r="47" spans="2:13" ht="27.75" customHeight="1" x14ac:dyDescent="0.15">
      <c r="B47" s="1186"/>
      <c r="C47" s="1187"/>
      <c r="D47" s="108"/>
      <c r="E47" s="1194" t="s">
        <v>37</v>
      </c>
      <c r="F47" s="1195"/>
      <c r="G47" s="1195"/>
      <c r="H47" s="1196"/>
      <c r="I47" s="346" t="s">
        <v>491</v>
      </c>
      <c r="J47" s="347" t="s">
        <v>491</v>
      </c>
      <c r="K47" s="347" t="s">
        <v>491</v>
      </c>
      <c r="L47" s="347" t="s">
        <v>491</v>
      </c>
      <c r="M47" s="348" t="s">
        <v>491</v>
      </c>
    </row>
    <row r="48" spans="2:13" ht="27.75" customHeight="1" x14ac:dyDescent="0.15">
      <c r="B48" s="1186"/>
      <c r="C48" s="1187"/>
      <c r="D48" s="106"/>
      <c r="E48" s="1192" t="s">
        <v>38</v>
      </c>
      <c r="F48" s="1192"/>
      <c r="G48" s="1192"/>
      <c r="H48" s="1193"/>
      <c r="I48" s="346" t="s">
        <v>491</v>
      </c>
      <c r="J48" s="347" t="s">
        <v>491</v>
      </c>
      <c r="K48" s="347" t="s">
        <v>491</v>
      </c>
      <c r="L48" s="347" t="s">
        <v>491</v>
      </c>
      <c r="M48" s="348" t="s">
        <v>491</v>
      </c>
    </row>
    <row r="49" spans="2:13" ht="27.75" customHeight="1" x14ac:dyDescent="0.15">
      <c r="B49" s="1188"/>
      <c r="C49" s="1189"/>
      <c r="D49" s="106"/>
      <c r="E49" s="1192" t="s">
        <v>39</v>
      </c>
      <c r="F49" s="1192"/>
      <c r="G49" s="1192"/>
      <c r="H49" s="1193"/>
      <c r="I49" s="346" t="s">
        <v>491</v>
      </c>
      <c r="J49" s="347" t="s">
        <v>491</v>
      </c>
      <c r="K49" s="347" t="s">
        <v>491</v>
      </c>
      <c r="L49" s="347" t="s">
        <v>491</v>
      </c>
      <c r="M49" s="348" t="s">
        <v>491</v>
      </c>
    </row>
    <row r="50" spans="2:13" ht="27.75" customHeight="1" x14ac:dyDescent="0.15">
      <c r="B50" s="1197" t="s">
        <v>40</v>
      </c>
      <c r="C50" s="1198"/>
      <c r="D50" s="109"/>
      <c r="E50" s="1192" t="s">
        <v>41</v>
      </c>
      <c r="F50" s="1192"/>
      <c r="G50" s="1192"/>
      <c r="H50" s="1193"/>
      <c r="I50" s="346">
        <v>3851</v>
      </c>
      <c r="J50" s="347">
        <v>4542</v>
      </c>
      <c r="K50" s="347">
        <v>4693</v>
      </c>
      <c r="L50" s="347">
        <v>4886</v>
      </c>
      <c r="M50" s="348">
        <v>4822</v>
      </c>
    </row>
    <row r="51" spans="2:13" ht="27.75" customHeight="1" x14ac:dyDescent="0.15">
      <c r="B51" s="1186"/>
      <c r="C51" s="1187"/>
      <c r="D51" s="106"/>
      <c r="E51" s="1192" t="s">
        <v>42</v>
      </c>
      <c r="F51" s="1192"/>
      <c r="G51" s="1192"/>
      <c r="H51" s="1193"/>
      <c r="I51" s="346">
        <v>420</v>
      </c>
      <c r="J51" s="347">
        <v>344</v>
      </c>
      <c r="K51" s="347">
        <v>302</v>
      </c>
      <c r="L51" s="347">
        <v>297</v>
      </c>
      <c r="M51" s="348">
        <v>305</v>
      </c>
    </row>
    <row r="52" spans="2:13" ht="27.75" customHeight="1" x14ac:dyDescent="0.15">
      <c r="B52" s="1188"/>
      <c r="C52" s="1189"/>
      <c r="D52" s="106"/>
      <c r="E52" s="1192" t="s">
        <v>43</v>
      </c>
      <c r="F52" s="1192"/>
      <c r="G52" s="1192"/>
      <c r="H52" s="1193"/>
      <c r="I52" s="346">
        <v>10261</v>
      </c>
      <c r="J52" s="347">
        <v>9883</v>
      </c>
      <c r="K52" s="347">
        <v>9485</v>
      </c>
      <c r="L52" s="347">
        <v>9750</v>
      </c>
      <c r="M52" s="348">
        <v>10275</v>
      </c>
    </row>
    <row r="53" spans="2:13" ht="27.75" customHeight="1" thickBot="1" x14ac:dyDescent="0.2">
      <c r="B53" s="1199" t="s">
        <v>19</v>
      </c>
      <c r="C53" s="1200"/>
      <c r="D53" s="110"/>
      <c r="E53" s="1201" t="s">
        <v>44</v>
      </c>
      <c r="F53" s="1201"/>
      <c r="G53" s="1201"/>
      <c r="H53" s="1202"/>
      <c r="I53" s="349">
        <v>989</v>
      </c>
      <c r="J53" s="350">
        <v>-65</v>
      </c>
      <c r="K53" s="350">
        <v>-620</v>
      </c>
      <c r="L53" s="350">
        <v>-799</v>
      </c>
      <c r="M53" s="351">
        <v>-816</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errqR78qEJBN/CuLenntWGBkgBYRAd8MpToOlrC+wNTXm1dKs1pq4ECRQ65z3Fl9HqP4rwfXOvBjsR+yIUSgXA==" saltValue="K4aZEVF0Njq7QGEjDcdzQ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8"/>
  <sheetViews>
    <sheetView showGridLines="0" zoomScale="55" zoomScaleNormal="55" zoomScaleSheetLayoutView="100" workbookViewId="0">
      <selection activeCell="H55" sqref="H55"/>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532</v>
      </c>
      <c r="G54" s="119" t="s">
        <v>533</v>
      </c>
      <c r="H54" s="120" t="s">
        <v>534</v>
      </c>
    </row>
    <row r="55" spans="2:8" ht="52.5" customHeight="1" x14ac:dyDescent="0.15">
      <c r="B55" s="121"/>
      <c r="C55" s="1211" t="s">
        <v>46</v>
      </c>
      <c r="D55" s="1211"/>
      <c r="E55" s="1212"/>
      <c r="F55" s="352">
        <v>1224</v>
      </c>
      <c r="G55" s="352">
        <v>1234</v>
      </c>
      <c r="H55" s="353">
        <v>1284</v>
      </c>
    </row>
    <row r="56" spans="2:8" ht="52.5" customHeight="1" x14ac:dyDescent="0.15">
      <c r="B56" s="122"/>
      <c r="C56" s="1213" t="s">
        <v>47</v>
      </c>
      <c r="D56" s="1213"/>
      <c r="E56" s="1214"/>
      <c r="F56" s="354">
        <v>690</v>
      </c>
      <c r="G56" s="354">
        <v>791</v>
      </c>
      <c r="H56" s="355">
        <v>710</v>
      </c>
    </row>
    <row r="57" spans="2:8" ht="53.25" customHeight="1" x14ac:dyDescent="0.15">
      <c r="B57" s="122"/>
      <c r="C57" s="1215" t="s">
        <v>48</v>
      </c>
      <c r="D57" s="1215"/>
      <c r="E57" s="1216"/>
      <c r="F57" s="356">
        <v>2241</v>
      </c>
      <c r="G57" s="356">
        <v>2325</v>
      </c>
      <c r="H57" s="357">
        <v>2307</v>
      </c>
    </row>
    <row r="58" spans="2:8" ht="45.75" customHeight="1" x14ac:dyDescent="0.15">
      <c r="B58" s="123"/>
      <c r="C58" s="1203" t="s">
        <v>558</v>
      </c>
      <c r="D58" s="1204"/>
      <c r="E58" s="1205"/>
      <c r="F58" s="358">
        <v>1006</v>
      </c>
      <c r="G58" s="358">
        <v>1001</v>
      </c>
      <c r="H58" s="359">
        <v>975</v>
      </c>
    </row>
    <row r="59" spans="2:8" ht="45.75" customHeight="1" x14ac:dyDescent="0.15">
      <c r="B59" s="123"/>
      <c r="C59" s="1203" t="s">
        <v>559</v>
      </c>
      <c r="D59" s="1204"/>
      <c r="E59" s="1205"/>
      <c r="F59" s="358">
        <v>616</v>
      </c>
      <c r="G59" s="358">
        <v>617</v>
      </c>
      <c r="H59" s="359">
        <v>598</v>
      </c>
    </row>
    <row r="60" spans="2:8" ht="45.75" customHeight="1" x14ac:dyDescent="0.15">
      <c r="B60" s="123"/>
      <c r="C60" s="1203" t="s">
        <v>560</v>
      </c>
      <c r="D60" s="1204"/>
      <c r="E60" s="1205"/>
      <c r="F60" s="358">
        <v>322</v>
      </c>
      <c r="G60" s="358">
        <v>322</v>
      </c>
      <c r="H60" s="359">
        <v>322</v>
      </c>
    </row>
    <row r="61" spans="2:8" ht="45.75" customHeight="1" x14ac:dyDescent="0.15">
      <c r="B61" s="123"/>
      <c r="C61" s="1203" t="s">
        <v>561</v>
      </c>
      <c r="D61" s="1204"/>
      <c r="E61" s="1205"/>
      <c r="F61" s="358">
        <v>121</v>
      </c>
      <c r="G61" s="358">
        <v>148</v>
      </c>
      <c r="H61" s="359">
        <v>193</v>
      </c>
    </row>
    <row r="62" spans="2:8" ht="45.75" customHeight="1" thickBot="1" x14ac:dyDescent="0.2">
      <c r="B62" s="124"/>
      <c r="C62" s="1206" t="s">
        <v>562</v>
      </c>
      <c r="D62" s="1207"/>
      <c r="E62" s="1208"/>
      <c r="F62" s="360">
        <v>101</v>
      </c>
      <c r="G62" s="360">
        <v>166</v>
      </c>
      <c r="H62" s="361">
        <v>144</v>
      </c>
    </row>
    <row r="63" spans="2:8" ht="52.5" customHeight="1" thickBot="1" x14ac:dyDescent="0.2">
      <c r="B63" s="125"/>
      <c r="C63" s="1209" t="s">
        <v>49</v>
      </c>
      <c r="D63" s="1209"/>
      <c r="E63" s="1210"/>
      <c r="F63" s="362">
        <v>4154</v>
      </c>
      <c r="G63" s="362">
        <v>4350</v>
      </c>
      <c r="H63" s="363">
        <v>4301</v>
      </c>
    </row>
    <row r="64" spans="2:8" x14ac:dyDescent="0.15"/>
    <row r="65" s="1" customFormat="1" ht="13.5" hidden="1" customHeight="1" x14ac:dyDescent="0.15"/>
    <row r="66" s="1" customFormat="1" ht="13.5" hidden="1" customHeight="1" x14ac:dyDescent="0.15"/>
    <row r="67" s="1" customFormat="1" ht="13.5" hidden="1" customHeight="1" x14ac:dyDescent="0.15"/>
    <row r="68" s="1" customFormat="1" ht="13.5" hidden="1" customHeight="1" x14ac:dyDescent="0.15"/>
  </sheetData>
  <sheetProtection algorithmName="SHA-512" hashValue="AqeVPe7uG2F987C5HmbxRKV48vPGw83oZpPFBILmybfSzcPBvCyJ6R2o//I8f8Rv+vdhunHNDkRfLz+yrmbzJg==" saltValue="SHwcnCTIcP/7Nv95lnfEa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529</v>
      </c>
      <c r="G2" s="139"/>
      <c r="H2" s="140"/>
    </row>
    <row r="3" spans="1:8" x14ac:dyDescent="0.15">
      <c r="A3" s="136" t="s">
        <v>522</v>
      </c>
      <c r="B3" s="141"/>
      <c r="C3" s="142"/>
      <c r="D3" s="143">
        <v>52713</v>
      </c>
      <c r="E3" s="144"/>
      <c r="F3" s="145">
        <v>76347</v>
      </c>
      <c r="G3" s="146"/>
      <c r="H3" s="147"/>
    </row>
    <row r="4" spans="1:8" x14ac:dyDescent="0.15">
      <c r="A4" s="148"/>
      <c r="B4" s="149"/>
      <c r="C4" s="150"/>
      <c r="D4" s="151">
        <v>17517</v>
      </c>
      <c r="E4" s="152"/>
      <c r="F4" s="153">
        <v>41762</v>
      </c>
      <c r="G4" s="154"/>
      <c r="H4" s="155"/>
    </row>
    <row r="5" spans="1:8" x14ac:dyDescent="0.15">
      <c r="A5" s="136" t="s">
        <v>524</v>
      </c>
      <c r="B5" s="141"/>
      <c r="C5" s="142"/>
      <c r="D5" s="143">
        <v>64678</v>
      </c>
      <c r="E5" s="144"/>
      <c r="F5" s="145">
        <v>69604</v>
      </c>
      <c r="G5" s="146"/>
      <c r="H5" s="147"/>
    </row>
    <row r="6" spans="1:8" x14ac:dyDescent="0.15">
      <c r="A6" s="148"/>
      <c r="B6" s="149"/>
      <c r="C6" s="150"/>
      <c r="D6" s="151">
        <v>18634</v>
      </c>
      <c r="E6" s="152"/>
      <c r="F6" s="153">
        <v>36247</v>
      </c>
      <c r="G6" s="154"/>
      <c r="H6" s="155"/>
    </row>
    <row r="7" spans="1:8" x14ac:dyDescent="0.15">
      <c r="A7" s="136" t="s">
        <v>525</v>
      </c>
      <c r="B7" s="141"/>
      <c r="C7" s="142"/>
      <c r="D7" s="143">
        <v>76592</v>
      </c>
      <c r="E7" s="144"/>
      <c r="F7" s="145">
        <v>68410</v>
      </c>
      <c r="G7" s="146"/>
      <c r="H7" s="147"/>
    </row>
    <row r="8" spans="1:8" x14ac:dyDescent="0.15">
      <c r="A8" s="148"/>
      <c r="B8" s="149"/>
      <c r="C8" s="150"/>
      <c r="D8" s="151">
        <v>25080</v>
      </c>
      <c r="E8" s="152"/>
      <c r="F8" s="153">
        <v>35086</v>
      </c>
      <c r="G8" s="154"/>
      <c r="H8" s="155"/>
    </row>
    <row r="9" spans="1:8" x14ac:dyDescent="0.15">
      <c r="A9" s="136" t="s">
        <v>526</v>
      </c>
      <c r="B9" s="141"/>
      <c r="C9" s="142"/>
      <c r="D9" s="143">
        <v>173273</v>
      </c>
      <c r="E9" s="144"/>
      <c r="F9" s="145">
        <v>73019</v>
      </c>
      <c r="G9" s="146"/>
      <c r="H9" s="147"/>
    </row>
    <row r="10" spans="1:8" x14ac:dyDescent="0.15">
      <c r="A10" s="148"/>
      <c r="B10" s="149"/>
      <c r="C10" s="150"/>
      <c r="D10" s="151">
        <v>18326</v>
      </c>
      <c r="E10" s="152"/>
      <c r="F10" s="153">
        <v>39427</v>
      </c>
      <c r="G10" s="154"/>
      <c r="H10" s="155"/>
    </row>
    <row r="11" spans="1:8" x14ac:dyDescent="0.15">
      <c r="A11" s="136" t="s">
        <v>527</v>
      </c>
      <c r="B11" s="141"/>
      <c r="C11" s="142"/>
      <c r="D11" s="143">
        <v>175341</v>
      </c>
      <c r="E11" s="144"/>
      <c r="F11" s="145">
        <v>76590</v>
      </c>
      <c r="G11" s="146"/>
      <c r="H11" s="147"/>
    </row>
    <row r="12" spans="1:8" x14ac:dyDescent="0.15">
      <c r="A12" s="148"/>
      <c r="B12" s="149"/>
      <c r="C12" s="156"/>
      <c r="D12" s="151">
        <v>128610</v>
      </c>
      <c r="E12" s="152"/>
      <c r="F12" s="153">
        <v>42387</v>
      </c>
      <c r="G12" s="154"/>
      <c r="H12" s="155"/>
    </row>
    <row r="13" spans="1:8" x14ac:dyDescent="0.15">
      <c r="A13" s="136"/>
      <c r="B13" s="141"/>
      <c r="C13" s="157"/>
      <c r="D13" s="158">
        <v>108519</v>
      </c>
      <c r="E13" s="159"/>
      <c r="F13" s="160">
        <v>72794</v>
      </c>
      <c r="G13" s="161"/>
      <c r="H13" s="147"/>
    </row>
    <row r="14" spans="1:8" x14ac:dyDescent="0.15">
      <c r="A14" s="148"/>
      <c r="B14" s="149"/>
      <c r="C14" s="150"/>
      <c r="D14" s="151">
        <v>41633</v>
      </c>
      <c r="E14" s="152"/>
      <c r="F14" s="153">
        <v>38982</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5.26</v>
      </c>
      <c r="C19" s="162">
        <f>ROUND(VALUE(SUBSTITUTE(実質収支比率等に係る経年分析!G$48,"▲","-")),2)</f>
        <v>5.31</v>
      </c>
      <c r="D19" s="162">
        <f>ROUND(VALUE(SUBSTITUTE(実質収支比率等に係る経年分析!H$48,"▲","-")),2)</f>
        <v>6.76</v>
      </c>
      <c r="E19" s="162">
        <f>ROUND(VALUE(SUBSTITUTE(実質収支比率等に係る経年分析!I$48,"▲","-")),2)</f>
        <v>6.2</v>
      </c>
      <c r="F19" s="162">
        <f>ROUND(VALUE(SUBSTITUTE(実質収支比率等に係る経年分析!J$48,"▲","-")),2)</f>
        <v>7.25</v>
      </c>
    </row>
    <row r="20" spans="1:11" x14ac:dyDescent="0.15">
      <c r="A20" s="162" t="s">
        <v>53</v>
      </c>
      <c r="B20" s="162">
        <f>ROUND(VALUE(SUBSTITUTE(実質収支比率等に係る経年分析!F$47,"▲","-")),2)</f>
        <v>17.87</v>
      </c>
      <c r="C20" s="162">
        <f>ROUND(VALUE(SUBSTITUTE(実質収支比率等に係る経年分析!G$47,"▲","-")),2)</f>
        <v>19.46</v>
      </c>
      <c r="D20" s="162">
        <f>ROUND(VALUE(SUBSTITUTE(実質収支比率等に係る経年分析!H$47,"▲","-")),2)</f>
        <v>20.65</v>
      </c>
      <c r="E20" s="162">
        <f>ROUND(VALUE(SUBSTITUTE(実質収支比率等に係る経年分析!I$47,"▲","-")),2)</f>
        <v>20.73</v>
      </c>
      <c r="F20" s="162">
        <f>ROUND(VALUE(SUBSTITUTE(実質収支比率等に係る経年分析!J$47,"▲","-")),2)</f>
        <v>21.53</v>
      </c>
    </row>
    <row r="21" spans="1:11" x14ac:dyDescent="0.15">
      <c r="A21" s="162" t="s">
        <v>54</v>
      </c>
      <c r="B21" s="162">
        <f>IF(ISNUMBER(VALUE(SUBSTITUTE(実質収支比率等に係る経年分析!F$49,"▲","-"))),ROUND(VALUE(SUBSTITUTE(実質収支比率等に係る経年分析!F$49,"▲","-")),2),NA())</f>
        <v>2.23</v>
      </c>
      <c r="C21" s="162">
        <f>IF(ISNUMBER(VALUE(SUBSTITUTE(実質収支比率等に係る経年分析!G$49,"▲","-"))),ROUND(VALUE(SUBSTITUTE(実質収支比率等に係る経年分析!G$49,"▲","-")),2),NA())</f>
        <v>2.97</v>
      </c>
      <c r="D21" s="162">
        <f>IF(ISNUMBER(VALUE(SUBSTITUTE(実質収支比率等に係る経年分析!H$49,"▲","-"))),ROUND(VALUE(SUBSTITUTE(実質収支比率等に係る経年分析!H$49,"▲","-")),2),NA())</f>
        <v>1.89</v>
      </c>
      <c r="E21" s="162">
        <f>IF(ISNUMBER(VALUE(SUBSTITUTE(実質収支比率等に係る経年分析!I$49,"▲","-"))),ROUND(VALUE(SUBSTITUTE(実質収支比率等に係る経年分析!I$49,"▲","-")),2),NA())</f>
        <v>-0.37</v>
      </c>
      <c r="F21" s="162">
        <f>IF(ISNUMBER(VALUE(SUBSTITUTE(実質収支比率等に係る経年分析!J$49,"▲","-"))),ROUND(VALUE(SUBSTITUTE(実質収支比率等に係る経年分析!J$49,"▲","-")),2),NA())</f>
        <v>1.9</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0.02</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0.02</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0.38</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0.04</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保戸島航路事業特別会計</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0.01</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国民健康保険事業特別会計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1.01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1.1200000000000001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0.53</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0.56999999999999995</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0.12</v>
      </c>
    </row>
    <row r="32" spans="1:11" x14ac:dyDescent="0.15">
      <c r="A32" s="163" t="str">
        <f>IF(連結実質赤字比率に係る赤字・黒字の構成分析!C$38="",NA(),連結実質赤字比率に係る赤字・黒字の構成分析!C$38)</f>
        <v>津久見市簡易水道事業会計</v>
      </c>
      <c r="B32" s="163" t="e">
        <f>IF(ROUND(VALUE(SUBSTITUTE(連結実質赤字比率に係る赤字・黒字の構成分析!F$38,"▲", "-")), 2) &lt; 0, ABS(ROUND(VALUE(SUBSTITUTE(連結実質赤字比率に係る赤字・黒字の構成分析!F$38,"▲", "-")), 2)), NA())</f>
        <v>#VALUE!</v>
      </c>
      <c r="C32" s="163" t="e">
        <f>IF(ROUND(VALUE(SUBSTITUTE(連結実質赤字比率に係る赤字・黒字の構成分析!F$38,"▲", "-")), 2) &gt;= 0, ABS(ROUND(VALUE(SUBSTITUTE(連結実質赤字比率に係る赤字・黒字の構成分析!F$38,"▲", "-")), 2)), NA())</f>
        <v>#VALUE!</v>
      </c>
      <c r="D32" s="163" t="e">
        <f>IF(ROUND(VALUE(SUBSTITUTE(連結実質赤字比率に係る赤字・黒字の構成分析!G$38,"▲", "-")), 2) &lt; 0, ABS(ROUND(VALUE(SUBSTITUTE(連結実質赤字比率に係る赤字・黒字の構成分析!G$38,"▲", "-")), 2)), NA())</f>
        <v>#VALUE!</v>
      </c>
      <c r="E32" s="163" t="e">
        <f>IF(ROUND(VALUE(SUBSTITUTE(連結実質赤字比率に係る赤字・黒字の構成分析!G$38,"▲", "-")), 2) &gt;= 0, ABS(ROUND(VALUE(SUBSTITUTE(連結実質赤字比率に係る赤字・黒字の構成分析!G$38,"▲", "-")), 2)), NA())</f>
        <v>#VALUE!</v>
      </c>
      <c r="F32" s="163" t="e">
        <f>IF(ROUND(VALUE(SUBSTITUTE(連結実質赤字比率に係る赤字・黒字の構成分析!H$38,"▲", "-")), 2) &lt; 0, ABS(ROUND(VALUE(SUBSTITUTE(連結実質赤字比率に係る赤字・黒字の構成分析!H$38,"▲", "-")), 2)), NA())</f>
        <v>#VALUE!</v>
      </c>
      <c r="G32" s="163" t="e">
        <f>IF(ROUND(VALUE(SUBSTITUTE(連結実質赤字比率に係る赤字・黒字の構成分析!H$38,"▲", "-")), 2) &gt;= 0, ABS(ROUND(VALUE(SUBSTITUTE(連結実質赤字比率に係る赤字・黒字の構成分析!H$38,"▲", "-")), 2)), NA())</f>
        <v>#VALUE!</v>
      </c>
      <c r="H32" s="163" t="e">
        <f>IF(ROUND(VALUE(SUBSTITUTE(連結実質赤字比率に係る赤字・黒字の構成分析!I$38,"▲", "-")), 2) &lt; 0, ABS(ROUND(VALUE(SUBSTITUTE(連結実質赤字比率に係る赤字・黒字の構成分析!I$38,"▲", "-")), 2)), NA())</f>
        <v>#VALUE!</v>
      </c>
      <c r="I32" s="163" t="e">
        <f>IF(ROUND(VALUE(SUBSTITUTE(連結実質赤字比率に係る赤字・黒字の構成分析!I$38,"▲", "-")), 2) &gt;= 0, ABS(ROUND(VALUE(SUBSTITUTE(連結実質赤字比率に係る赤字・黒字の構成分析!I$38,"▲", "-")), 2)), NA())</f>
        <v>#VALUE!</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0.14000000000000001</v>
      </c>
    </row>
    <row r="33" spans="1:16" x14ac:dyDescent="0.15">
      <c r="A33" s="163" t="str">
        <f>IF(連結実質赤字比率に係る赤字・黒字の構成分析!C$37="",NA(),連結実質赤字比率に係る赤字・黒字の構成分析!C$37)</f>
        <v>介護保険事業特別会計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0.86</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2.11</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2.13</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1.63</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0.2</v>
      </c>
    </row>
    <row r="34" spans="1:16" x14ac:dyDescent="0.15">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5.25</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5.53</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6.76</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6.19</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7.24</v>
      </c>
    </row>
    <row r="35" spans="1:16" x14ac:dyDescent="0.15">
      <c r="A35" s="163" t="str">
        <f>IF(連結実質赤字比率に係る赤字・黒字の構成分析!C$35="",NA(),連結実質赤字比率に係る赤字・黒字の構成分析!C$35)</f>
        <v>津久見市水道事業会計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15.82</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14.36</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13.57</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9.15</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10.48</v>
      </c>
    </row>
    <row r="36" spans="1:16" x14ac:dyDescent="0.15">
      <c r="A36" s="163" t="str">
        <f>IF(連結実質赤字比率に係る赤字・黒字の構成分析!C$34="",NA(),連結実質赤字比率に係る赤字・黒字の構成分析!C$34)</f>
        <v>津久見市下水道事業会計</v>
      </c>
      <c r="B36" s="163" t="e">
        <f>IF(ROUND(VALUE(SUBSTITUTE(連結実質赤字比率に係る赤字・黒字の構成分析!F$34,"▲", "-")), 2) &lt; 0, ABS(ROUND(VALUE(SUBSTITUTE(連結実質赤字比率に係る赤字・黒字の構成分析!F$34,"▲", "-")), 2)), NA())</f>
        <v>#VALUE!</v>
      </c>
      <c r="C36" s="163" t="e">
        <f>IF(ROUND(VALUE(SUBSTITUTE(連結実質赤字比率に係る赤字・黒字の構成分析!F$34,"▲", "-")), 2) &gt;= 0, ABS(ROUND(VALUE(SUBSTITUTE(連結実質赤字比率に係る赤字・黒字の構成分析!F$34,"▲", "-")), 2)), NA())</f>
        <v>#VALUE!</v>
      </c>
      <c r="D36" s="163" t="e">
        <f>IF(ROUND(VALUE(SUBSTITUTE(連結実質赤字比率に係る赤字・黒字の構成分析!G$34,"▲", "-")), 2) &lt; 0, ABS(ROUND(VALUE(SUBSTITUTE(連結実質赤字比率に係る赤字・黒字の構成分析!G$34,"▲", "-")), 2)), NA())</f>
        <v>#VALUE!</v>
      </c>
      <c r="E36" s="163" t="e">
        <f>IF(ROUND(VALUE(SUBSTITUTE(連結実質赤字比率に係る赤字・黒字の構成分析!G$34,"▲", "-")), 2) &gt;= 0, ABS(ROUND(VALUE(SUBSTITUTE(連結実質赤字比率に係る赤字・黒字の構成分析!G$34,"▲", "-")), 2)), NA())</f>
        <v>#VALUE!</v>
      </c>
      <c r="F36" s="163" t="e">
        <f>IF(ROUND(VALUE(SUBSTITUTE(連結実質赤字比率に係る赤字・黒字の構成分析!H$34,"▲", "-")), 2) &lt; 0, ABS(ROUND(VALUE(SUBSTITUTE(連結実質赤字比率に係る赤字・黒字の構成分析!H$34,"▲", "-")), 2)), NA())</f>
        <v>#VALUE!</v>
      </c>
      <c r="G36" s="163" t="e">
        <f>IF(ROUND(VALUE(SUBSTITUTE(連結実質赤字比率に係る赤字・黒字の構成分析!H$34,"▲", "-")), 2) &gt;= 0, ABS(ROUND(VALUE(SUBSTITUTE(連結実質赤字比率に係る赤字・黒字の構成分析!H$34,"▲", "-")), 2)), NA())</f>
        <v>#VALUE!</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0.98</v>
      </c>
      <c r="J36" s="163">
        <f>IF(ROUND(VALUE(SUBSTITUTE(連結実質赤字比率に係る赤字・黒字の構成分析!J$34,"▲", "-")), 2) &lt; 0, ABS(ROUND(VALUE(SUBSTITUTE(連結実質赤字比率に係る赤字・黒字の構成分析!J$34,"▲", "-")), 2)), NA())</f>
        <v>0.09</v>
      </c>
      <c r="K36" s="163" t="e">
        <f>IF(ROUND(VALUE(SUBSTITUTE(連結実質赤字比率に係る赤字・黒字の構成分析!J$34,"▲", "-")), 2) &gt;= 0, ABS(ROUND(VALUE(SUBSTITUTE(連結実質赤字比率に係る赤字・黒字の構成分析!J$34,"▲", "-")), 2)), NA())</f>
        <v>#N/A</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1016</v>
      </c>
      <c r="E42" s="164"/>
      <c r="F42" s="164"/>
      <c r="G42" s="164">
        <f>'実質公債費比率（分子）の構造'!L$52</f>
        <v>1072</v>
      </c>
      <c r="H42" s="164"/>
      <c r="I42" s="164"/>
      <c r="J42" s="164">
        <f>'実質公債費比率（分子）の構造'!M$52</f>
        <v>1113</v>
      </c>
      <c r="K42" s="164"/>
      <c r="L42" s="164"/>
      <c r="M42" s="164">
        <f>'実質公債費比率（分子）の構造'!N$52</f>
        <v>1129</v>
      </c>
      <c r="N42" s="164"/>
      <c r="O42" s="164"/>
      <c r="P42" s="164">
        <f>'実質公債費比率（分子）の構造'!O$52</f>
        <v>1066</v>
      </c>
    </row>
    <row r="43" spans="1:16" x14ac:dyDescent="0.15">
      <c r="A43" s="164" t="s">
        <v>16</v>
      </c>
      <c r="B43" s="164">
        <f>'実質公債費比率（分子）の構造'!K$51</f>
        <v>0</v>
      </c>
      <c r="C43" s="164"/>
      <c r="D43" s="164"/>
      <c r="E43" s="164" t="str">
        <f>'実質公債費比率（分子）の構造'!L$51</f>
        <v>-</v>
      </c>
      <c r="F43" s="164"/>
      <c r="G43" s="164"/>
      <c r="H43" s="164">
        <f>'実質公債費比率（分子）の構造'!M$51</f>
        <v>0</v>
      </c>
      <c r="I43" s="164"/>
      <c r="J43" s="164"/>
      <c r="K43" s="164">
        <f>'実質公債費比率（分子）の構造'!N$51</f>
        <v>0</v>
      </c>
      <c r="L43" s="164"/>
      <c r="M43" s="164"/>
      <c r="N43" s="164">
        <f>'実質公債費比率（分子）の構造'!O$51</f>
        <v>0</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15">
      <c r="A46" s="164" t="s">
        <v>64</v>
      </c>
      <c r="B46" s="164">
        <f>'実質公債費比率（分子）の構造'!K$48</f>
        <v>205</v>
      </c>
      <c r="C46" s="164"/>
      <c r="D46" s="164"/>
      <c r="E46" s="164">
        <f>'実質公債費比率（分子）の構造'!L$48</f>
        <v>196</v>
      </c>
      <c r="F46" s="164"/>
      <c r="G46" s="164"/>
      <c r="H46" s="164">
        <f>'実質公債費比率（分子）の構造'!M$48</f>
        <v>202</v>
      </c>
      <c r="I46" s="164"/>
      <c r="J46" s="164"/>
      <c r="K46" s="164">
        <f>'実質公債費比率（分子）の構造'!N$48</f>
        <v>208</v>
      </c>
      <c r="L46" s="164"/>
      <c r="M46" s="164"/>
      <c r="N46" s="164">
        <f>'実質公債費比率（分子）の構造'!O$48</f>
        <v>185</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1238</v>
      </c>
      <c r="C49" s="164"/>
      <c r="D49" s="164"/>
      <c r="E49" s="164">
        <f>'実質公債費比率（分子）の構造'!L$45</f>
        <v>1307</v>
      </c>
      <c r="F49" s="164"/>
      <c r="G49" s="164"/>
      <c r="H49" s="164">
        <f>'実質公債費比率（分子）の構造'!M$45</f>
        <v>1383</v>
      </c>
      <c r="I49" s="164"/>
      <c r="J49" s="164"/>
      <c r="K49" s="164">
        <f>'実質公債費比率（分子）の構造'!N$45</f>
        <v>1347</v>
      </c>
      <c r="L49" s="164"/>
      <c r="M49" s="164"/>
      <c r="N49" s="164">
        <f>'実質公債費比率（分子）の構造'!O$45</f>
        <v>1223</v>
      </c>
      <c r="O49" s="164"/>
      <c r="P49" s="164"/>
    </row>
    <row r="50" spans="1:16" x14ac:dyDescent="0.15">
      <c r="A50" s="164" t="s">
        <v>67</v>
      </c>
      <c r="B50" s="164" t="e">
        <f>NA()</f>
        <v>#N/A</v>
      </c>
      <c r="C50" s="164">
        <f>IF(ISNUMBER('実質公債費比率（分子）の構造'!K$53),'実質公債費比率（分子）の構造'!K$53,NA())</f>
        <v>427</v>
      </c>
      <c r="D50" s="164" t="e">
        <f>NA()</f>
        <v>#N/A</v>
      </c>
      <c r="E50" s="164" t="e">
        <f>NA()</f>
        <v>#N/A</v>
      </c>
      <c r="F50" s="164">
        <f>IF(ISNUMBER('実質公債費比率（分子）の構造'!L$53),'実質公債費比率（分子）の構造'!L$53,NA())</f>
        <v>431</v>
      </c>
      <c r="G50" s="164" t="e">
        <f>NA()</f>
        <v>#N/A</v>
      </c>
      <c r="H50" s="164" t="e">
        <f>NA()</f>
        <v>#N/A</v>
      </c>
      <c r="I50" s="164">
        <f>IF(ISNUMBER('実質公債費比率（分子）の構造'!M$53),'実質公債費比率（分子）の構造'!M$53,NA())</f>
        <v>472</v>
      </c>
      <c r="J50" s="164" t="e">
        <f>NA()</f>
        <v>#N/A</v>
      </c>
      <c r="K50" s="164" t="e">
        <f>NA()</f>
        <v>#N/A</v>
      </c>
      <c r="L50" s="164">
        <f>IF(ISNUMBER('実質公債費比率（分子）の構造'!N$53),'実質公債費比率（分子）の構造'!N$53,NA())</f>
        <v>426</v>
      </c>
      <c r="M50" s="164" t="e">
        <f>NA()</f>
        <v>#N/A</v>
      </c>
      <c r="N50" s="164" t="e">
        <f>NA()</f>
        <v>#N/A</v>
      </c>
      <c r="O50" s="164">
        <f>IF(ISNUMBER('実質公債費比率（分子）の構造'!O$53),'実質公債費比率（分子）の構造'!O$53,NA())</f>
        <v>342</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10261</v>
      </c>
      <c r="E56" s="163"/>
      <c r="F56" s="163"/>
      <c r="G56" s="163">
        <f>'将来負担比率（分子）の構造'!J$52</f>
        <v>9883</v>
      </c>
      <c r="H56" s="163"/>
      <c r="I56" s="163"/>
      <c r="J56" s="163">
        <f>'将来負担比率（分子）の構造'!K$52</f>
        <v>9485</v>
      </c>
      <c r="K56" s="163"/>
      <c r="L56" s="163"/>
      <c r="M56" s="163">
        <f>'将来負担比率（分子）の構造'!L$52</f>
        <v>9750</v>
      </c>
      <c r="N56" s="163"/>
      <c r="O56" s="163"/>
      <c r="P56" s="163">
        <f>'将来負担比率（分子）の構造'!M$52</f>
        <v>10275</v>
      </c>
    </row>
    <row r="57" spans="1:16" x14ac:dyDescent="0.15">
      <c r="A57" s="163" t="s">
        <v>42</v>
      </c>
      <c r="B57" s="163"/>
      <c r="C57" s="163"/>
      <c r="D57" s="163">
        <f>'将来負担比率（分子）の構造'!I$51</f>
        <v>420</v>
      </c>
      <c r="E57" s="163"/>
      <c r="F57" s="163"/>
      <c r="G57" s="163">
        <f>'将来負担比率（分子）の構造'!J$51</f>
        <v>344</v>
      </c>
      <c r="H57" s="163"/>
      <c r="I57" s="163"/>
      <c r="J57" s="163">
        <f>'将来負担比率（分子）の構造'!K$51</f>
        <v>302</v>
      </c>
      <c r="K57" s="163"/>
      <c r="L57" s="163"/>
      <c r="M57" s="163">
        <f>'将来負担比率（分子）の構造'!L$51</f>
        <v>297</v>
      </c>
      <c r="N57" s="163"/>
      <c r="O57" s="163"/>
      <c r="P57" s="163">
        <f>'将来負担比率（分子）の構造'!M$51</f>
        <v>305</v>
      </c>
    </row>
    <row r="58" spans="1:16" x14ac:dyDescent="0.15">
      <c r="A58" s="163" t="s">
        <v>41</v>
      </c>
      <c r="B58" s="163"/>
      <c r="C58" s="163"/>
      <c r="D58" s="163">
        <f>'将来負担比率（分子）の構造'!I$50</f>
        <v>3851</v>
      </c>
      <c r="E58" s="163"/>
      <c r="F58" s="163"/>
      <c r="G58" s="163">
        <f>'将来負担比率（分子）の構造'!J$50</f>
        <v>4542</v>
      </c>
      <c r="H58" s="163"/>
      <c r="I58" s="163"/>
      <c r="J58" s="163">
        <f>'将来負担比率（分子）の構造'!K$50</f>
        <v>4693</v>
      </c>
      <c r="K58" s="163"/>
      <c r="L58" s="163"/>
      <c r="M58" s="163">
        <f>'将来負担比率（分子）の構造'!L$50</f>
        <v>4886</v>
      </c>
      <c r="N58" s="163"/>
      <c r="O58" s="163"/>
      <c r="P58" s="163">
        <f>'将来負担比率（分子）の構造'!M$50</f>
        <v>4822</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2308</v>
      </c>
      <c r="C62" s="163"/>
      <c r="D62" s="163"/>
      <c r="E62" s="163">
        <f>'将来負担比率（分子）の構造'!J$45</f>
        <v>2243</v>
      </c>
      <c r="F62" s="163"/>
      <c r="G62" s="163"/>
      <c r="H62" s="163">
        <f>'将来負担比率（分子）の構造'!K$45</f>
        <v>2090</v>
      </c>
      <c r="I62" s="163"/>
      <c r="J62" s="163"/>
      <c r="K62" s="163">
        <f>'将来負担比率（分子）の構造'!L$45</f>
        <v>1915</v>
      </c>
      <c r="L62" s="163"/>
      <c r="M62" s="163"/>
      <c r="N62" s="163">
        <f>'将来負担比率（分子）の構造'!M$45</f>
        <v>1776</v>
      </c>
      <c r="O62" s="163"/>
      <c r="P62" s="163"/>
    </row>
    <row r="63" spans="1:16" x14ac:dyDescent="0.15">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15">
      <c r="A64" s="163" t="s">
        <v>33</v>
      </c>
      <c r="B64" s="163">
        <f>'将来負担比率（分子）の構造'!I$43</f>
        <v>2565</v>
      </c>
      <c r="C64" s="163"/>
      <c r="D64" s="163"/>
      <c r="E64" s="163">
        <f>'将来負担比率（分子）の構造'!J$43</f>
        <v>2332</v>
      </c>
      <c r="F64" s="163"/>
      <c r="G64" s="163"/>
      <c r="H64" s="163">
        <f>'将来負担比率（分子）の構造'!K$43</f>
        <v>2101</v>
      </c>
      <c r="I64" s="163"/>
      <c r="J64" s="163"/>
      <c r="K64" s="163">
        <f>'将来負担比率（分子）の構造'!L$43</f>
        <v>2072</v>
      </c>
      <c r="L64" s="163"/>
      <c r="M64" s="163"/>
      <c r="N64" s="163">
        <f>'将来負担比率（分子）の構造'!M$43</f>
        <v>1902</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10648</v>
      </c>
      <c r="C66" s="163"/>
      <c r="D66" s="163"/>
      <c r="E66" s="163">
        <f>'将来負担比率（分子）の構造'!J$41</f>
        <v>10130</v>
      </c>
      <c r="F66" s="163"/>
      <c r="G66" s="163"/>
      <c r="H66" s="163">
        <f>'将来負担比率（分子）の構造'!K$41</f>
        <v>9669</v>
      </c>
      <c r="I66" s="163"/>
      <c r="J66" s="163"/>
      <c r="K66" s="163">
        <f>'将来負担比率（分子）の構造'!L$41</f>
        <v>10146</v>
      </c>
      <c r="L66" s="163"/>
      <c r="M66" s="163"/>
      <c r="N66" s="163">
        <f>'将来負担比率（分子）の構造'!M$41</f>
        <v>10907</v>
      </c>
      <c r="O66" s="163"/>
      <c r="P66" s="163"/>
    </row>
    <row r="67" spans="1:16" x14ac:dyDescent="0.15">
      <c r="A67" s="163" t="s">
        <v>71</v>
      </c>
      <c r="B67" s="163" t="e">
        <f>NA()</f>
        <v>#N/A</v>
      </c>
      <c r="C67" s="163">
        <f>IF(ISNUMBER('将来負担比率（分子）の構造'!I$53), IF('将来負担比率（分子）の構造'!I$53 &lt; 0, 0, '将来負担比率（分子）の構造'!I$53), NA())</f>
        <v>989</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1224</v>
      </c>
      <c r="C72" s="167">
        <f>基金残高に係る経年分析!G55</f>
        <v>1234</v>
      </c>
      <c r="D72" s="167">
        <f>基金残高に係る経年分析!H55</f>
        <v>1284</v>
      </c>
    </row>
    <row r="73" spans="1:16" x14ac:dyDescent="0.15">
      <c r="A73" s="166" t="s">
        <v>74</v>
      </c>
      <c r="B73" s="167">
        <f>基金残高に係る経年分析!F56</f>
        <v>690</v>
      </c>
      <c r="C73" s="167">
        <f>基金残高に係る経年分析!G56</f>
        <v>791</v>
      </c>
      <c r="D73" s="167">
        <f>基金残高に係る経年分析!H56</f>
        <v>710</v>
      </c>
    </row>
    <row r="74" spans="1:16" x14ac:dyDescent="0.15">
      <c r="A74" s="166" t="s">
        <v>75</v>
      </c>
      <c r="B74" s="167">
        <f>基金残高に係る経年分析!F57</f>
        <v>2241</v>
      </c>
      <c r="C74" s="167">
        <f>基金残高に係る経年分析!G57</f>
        <v>2325</v>
      </c>
      <c r="D74" s="167">
        <f>基金残高に係る経年分析!H57</f>
        <v>2307</v>
      </c>
    </row>
  </sheetData>
  <sheetProtection algorithmName="SHA-512" hashValue="dkHDtqmKi7uUJ/LmJRxn7bq0Ck72QTgMGUG1Ej17I8dgcwHVKasOjVNaNE6HsQLybJNCaN65cuPI1P8ZKotW7Q==" saltValue="f+ezVU45rtmzGIeDS90R6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17"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204</v>
      </c>
      <c r="DI1" s="603"/>
      <c r="DJ1" s="603"/>
      <c r="DK1" s="603"/>
      <c r="DL1" s="603"/>
      <c r="DM1" s="603"/>
      <c r="DN1" s="604"/>
      <c r="DO1" s="202"/>
      <c r="DP1" s="602" t="s">
        <v>205</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206</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207</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208</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209</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210</v>
      </c>
      <c r="S4" s="606"/>
      <c r="T4" s="606"/>
      <c r="U4" s="606"/>
      <c r="V4" s="606"/>
      <c r="W4" s="606"/>
      <c r="X4" s="606"/>
      <c r="Y4" s="607"/>
      <c r="Z4" s="605" t="s">
        <v>211</v>
      </c>
      <c r="AA4" s="606"/>
      <c r="AB4" s="606"/>
      <c r="AC4" s="607"/>
      <c r="AD4" s="605" t="s">
        <v>212</v>
      </c>
      <c r="AE4" s="606"/>
      <c r="AF4" s="606"/>
      <c r="AG4" s="606"/>
      <c r="AH4" s="606"/>
      <c r="AI4" s="606"/>
      <c r="AJ4" s="606"/>
      <c r="AK4" s="607"/>
      <c r="AL4" s="605" t="s">
        <v>211</v>
      </c>
      <c r="AM4" s="606"/>
      <c r="AN4" s="606"/>
      <c r="AO4" s="607"/>
      <c r="AP4" s="608" t="s">
        <v>213</v>
      </c>
      <c r="AQ4" s="608"/>
      <c r="AR4" s="608"/>
      <c r="AS4" s="608"/>
      <c r="AT4" s="608"/>
      <c r="AU4" s="608"/>
      <c r="AV4" s="608"/>
      <c r="AW4" s="608"/>
      <c r="AX4" s="608"/>
      <c r="AY4" s="608"/>
      <c r="AZ4" s="608"/>
      <c r="BA4" s="608"/>
      <c r="BB4" s="608"/>
      <c r="BC4" s="608"/>
      <c r="BD4" s="608"/>
      <c r="BE4" s="608"/>
      <c r="BF4" s="608"/>
      <c r="BG4" s="608" t="s">
        <v>214</v>
      </c>
      <c r="BH4" s="608"/>
      <c r="BI4" s="608"/>
      <c r="BJ4" s="608"/>
      <c r="BK4" s="608"/>
      <c r="BL4" s="608"/>
      <c r="BM4" s="608"/>
      <c r="BN4" s="608"/>
      <c r="BO4" s="608" t="s">
        <v>211</v>
      </c>
      <c r="BP4" s="608"/>
      <c r="BQ4" s="608"/>
      <c r="BR4" s="608"/>
      <c r="BS4" s="608" t="s">
        <v>215</v>
      </c>
      <c r="BT4" s="608"/>
      <c r="BU4" s="608"/>
      <c r="BV4" s="608"/>
      <c r="BW4" s="608"/>
      <c r="BX4" s="608"/>
      <c r="BY4" s="608"/>
      <c r="BZ4" s="608"/>
      <c r="CA4" s="608"/>
      <c r="CB4" s="608"/>
      <c r="CD4" s="605" t="s">
        <v>216</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217</v>
      </c>
      <c r="C5" s="610"/>
      <c r="D5" s="610"/>
      <c r="E5" s="610"/>
      <c r="F5" s="610"/>
      <c r="G5" s="610"/>
      <c r="H5" s="610"/>
      <c r="I5" s="610"/>
      <c r="J5" s="610"/>
      <c r="K5" s="610"/>
      <c r="L5" s="610"/>
      <c r="M5" s="610"/>
      <c r="N5" s="610"/>
      <c r="O5" s="610"/>
      <c r="P5" s="610"/>
      <c r="Q5" s="611"/>
      <c r="R5" s="612">
        <v>2151474</v>
      </c>
      <c r="S5" s="613"/>
      <c r="T5" s="613"/>
      <c r="U5" s="613"/>
      <c r="V5" s="613"/>
      <c r="W5" s="613"/>
      <c r="X5" s="613"/>
      <c r="Y5" s="614"/>
      <c r="Z5" s="615">
        <v>16.7</v>
      </c>
      <c r="AA5" s="615"/>
      <c r="AB5" s="615"/>
      <c r="AC5" s="615"/>
      <c r="AD5" s="616">
        <v>2089051</v>
      </c>
      <c r="AE5" s="616"/>
      <c r="AF5" s="616"/>
      <c r="AG5" s="616"/>
      <c r="AH5" s="616"/>
      <c r="AI5" s="616"/>
      <c r="AJ5" s="616"/>
      <c r="AK5" s="616"/>
      <c r="AL5" s="617">
        <v>34.4</v>
      </c>
      <c r="AM5" s="618"/>
      <c r="AN5" s="618"/>
      <c r="AO5" s="619"/>
      <c r="AP5" s="609" t="s">
        <v>218</v>
      </c>
      <c r="AQ5" s="610"/>
      <c r="AR5" s="610"/>
      <c r="AS5" s="610"/>
      <c r="AT5" s="610"/>
      <c r="AU5" s="610"/>
      <c r="AV5" s="610"/>
      <c r="AW5" s="610"/>
      <c r="AX5" s="610"/>
      <c r="AY5" s="610"/>
      <c r="AZ5" s="610"/>
      <c r="BA5" s="610"/>
      <c r="BB5" s="610"/>
      <c r="BC5" s="610"/>
      <c r="BD5" s="610"/>
      <c r="BE5" s="610"/>
      <c r="BF5" s="611"/>
      <c r="BG5" s="623">
        <v>2089051</v>
      </c>
      <c r="BH5" s="624"/>
      <c r="BI5" s="624"/>
      <c r="BJ5" s="624"/>
      <c r="BK5" s="624"/>
      <c r="BL5" s="624"/>
      <c r="BM5" s="624"/>
      <c r="BN5" s="625"/>
      <c r="BO5" s="626">
        <v>97.1</v>
      </c>
      <c r="BP5" s="626"/>
      <c r="BQ5" s="626"/>
      <c r="BR5" s="626"/>
      <c r="BS5" s="627">
        <v>36937</v>
      </c>
      <c r="BT5" s="627"/>
      <c r="BU5" s="627"/>
      <c r="BV5" s="627"/>
      <c r="BW5" s="627"/>
      <c r="BX5" s="627"/>
      <c r="BY5" s="627"/>
      <c r="BZ5" s="627"/>
      <c r="CA5" s="627"/>
      <c r="CB5" s="631"/>
      <c r="CD5" s="605" t="s">
        <v>213</v>
      </c>
      <c r="CE5" s="606"/>
      <c r="CF5" s="606"/>
      <c r="CG5" s="606"/>
      <c r="CH5" s="606"/>
      <c r="CI5" s="606"/>
      <c r="CJ5" s="606"/>
      <c r="CK5" s="606"/>
      <c r="CL5" s="606"/>
      <c r="CM5" s="606"/>
      <c r="CN5" s="606"/>
      <c r="CO5" s="606"/>
      <c r="CP5" s="606"/>
      <c r="CQ5" s="607"/>
      <c r="CR5" s="605" t="s">
        <v>219</v>
      </c>
      <c r="CS5" s="606"/>
      <c r="CT5" s="606"/>
      <c r="CU5" s="606"/>
      <c r="CV5" s="606"/>
      <c r="CW5" s="606"/>
      <c r="CX5" s="606"/>
      <c r="CY5" s="607"/>
      <c r="CZ5" s="605" t="s">
        <v>211</v>
      </c>
      <c r="DA5" s="606"/>
      <c r="DB5" s="606"/>
      <c r="DC5" s="607"/>
      <c r="DD5" s="605" t="s">
        <v>220</v>
      </c>
      <c r="DE5" s="606"/>
      <c r="DF5" s="606"/>
      <c r="DG5" s="606"/>
      <c r="DH5" s="606"/>
      <c r="DI5" s="606"/>
      <c r="DJ5" s="606"/>
      <c r="DK5" s="606"/>
      <c r="DL5" s="606"/>
      <c r="DM5" s="606"/>
      <c r="DN5" s="606"/>
      <c r="DO5" s="606"/>
      <c r="DP5" s="607"/>
      <c r="DQ5" s="605" t="s">
        <v>221</v>
      </c>
      <c r="DR5" s="606"/>
      <c r="DS5" s="606"/>
      <c r="DT5" s="606"/>
      <c r="DU5" s="606"/>
      <c r="DV5" s="606"/>
      <c r="DW5" s="606"/>
      <c r="DX5" s="606"/>
      <c r="DY5" s="606"/>
      <c r="DZ5" s="606"/>
      <c r="EA5" s="606"/>
      <c r="EB5" s="606"/>
      <c r="EC5" s="607"/>
    </row>
    <row r="6" spans="2:143" ht="11.25" customHeight="1" x14ac:dyDescent="0.15">
      <c r="B6" s="620" t="s">
        <v>222</v>
      </c>
      <c r="C6" s="621"/>
      <c r="D6" s="621"/>
      <c r="E6" s="621"/>
      <c r="F6" s="621"/>
      <c r="G6" s="621"/>
      <c r="H6" s="621"/>
      <c r="I6" s="621"/>
      <c r="J6" s="621"/>
      <c r="K6" s="621"/>
      <c r="L6" s="621"/>
      <c r="M6" s="621"/>
      <c r="N6" s="621"/>
      <c r="O6" s="621"/>
      <c r="P6" s="621"/>
      <c r="Q6" s="622"/>
      <c r="R6" s="623">
        <v>90107</v>
      </c>
      <c r="S6" s="624"/>
      <c r="T6" s="624"/>
      <c r="U6" s="624"/>
      <c r="V6" s="624"/>
      <c r="W6" s="624"/>
      <c r="X6" s="624"/>
      <c r="Y6" s="625"/>
      <c r="Z6" s="626">
        <v>0.7</v>
      </c>
      <c r="AA6" s="626"/>
      <c r="AB6" s="626"/>
      <c r="AC6" s="626"/>
      <c r="AD6" s="627">
        <v>90107</v>
      </c>
      <c r="AE6" s="627"/>
      <c r="AF6" s="627"/>
      <c r="AG6" s="627"/>
      <c r="AH6" s="627"/>
      <c r="AI6" s="627"/>
      <c r="AJ6" s="627"/>
      <c r="AK6" s="627"/>
      <c r="AL6" s="628">
        <v>1.5</v>
      </c>
      <c r="AM6" s="629"/>
      <c r="AN6" s="629"/>
      <c r="AO6" s="630"/>
      <c r="AP6" s="620" t="s">
        <v>223</v>
      </c>
      <c r="AQ6" s="621"/>
      <c r="AR6" s="621"/>
      <c r="AS6" s="621"/>
      <c r="AT6" s="621"/>
      <c r="AU6" s="621"/>
      <c r="AV6" s="621"/>
      <c r="AW6" s="621"/>
      <c r="AX6" s="621"/>
      <c r="AY6" s="621"/>
      <c r="AZ6" s="621"/>
      <c r="BA6" s="621"/>
      <c r="BB6" s="621"/>
      <c r="BC6" s="621"/>
      <c r="BD6" s="621"/>
      <c r="BE6" s="621"/>
      <c r="BF6" s="622"/>
      <c r="BG6" s="623">
        <v>2089051</v>
      </c>
      <c r="BH6" s="624"/>
      <c r="BI6" s="624"/>
      <c r="BJ6" s="624"/>
      <c r="BK6" s="624"/>
      <c r="BL6" s="624"/>
      <c r="BM6" s="624"/>
      <c r="BN6" s="625"/>
      <c r="BO6" s="626">
        <v>97.1</v>
      </c>
      <c r="BP6" s="626"/>
      <c r="BQ6" s="626"/>
      <c r="BR6" s="626"/>
      <c r="BS6" s="627">
        <v>36937</v>
      </c>
      <c r="BT6" s="627"/>
      <c r="BU6" s="627"/>
      <c r="BV6" s="627"/>
      <c r="BW6" s="627"/>
      <c r="BX6" s="627"/>
      <c r="BY6" s="627"/>
      <c r="BZ6" s="627"/>
      <c r="CA6" s="627"/>
      <c r="CB6" s="631"/>
      <c r="CD6" s="609" t="s">
        <v>224</v>
      </c>
      <c r="CE6" s="610"/>
      <c r="CF6" s="610"/>
      <c r="CG6" s="610"/>
      <c r="CH6" s="610"/>
      <c r="CI6" s="610"/>
      <c r="CJ6" s="610"/>
      <c r="CK6" s="610"/>
      <c r="CL6" s="610"/>
      <c r="CM6" s="610"/>
      <c r="CN6" s="610"/>
      <c r="CO6" s="610"/>
      <c r="CP6" s="610"/>
      <c r="CQ6" s="611"/>
      <c r="CR6" s="623">
        <v>107565</v>
      </c>
      <c r="CS6" s="624"/>
      <c r="CT6" s="624"/>
      <c r="CU6" s="624"/>
      <c r="CV6" s="624"/>
      <c r="CW6" s="624"/>
      <c r="CX6" s="624"/>
      <c r="CY6" s="625"/>
      <c r="CZ6" s="617">
        <v>0.9</v>
      </c>
      <c r="DA6" s="618"/>
      <c r="DB6" s="618"/>
      <c r="DC6" s="634"/>
      <c r="DD6" s="632" t="s">
        <v>122</v>
      </c>
      <c r="DE6" s="624"/>
      <c r="DF6" s="624"/>
      <c r="DG6" s="624"/>
      <c r="DH6" s="624"/>
      <c r="DI6" s="624"/>
      <c r="DJ6" s="624"/>
      <c r="DK6" s="624"/>
      <c r="DL6" s="624"/>
      <c r="DM6" s="624"/>
      <c r="DN6" s="624"/>
      <c r="DO6" s="624"/>
      <c r="DP6" s="625"/>
      <c r="DQ6" s="632">
        <v>107565</v>
      </c>
      <c r="DR6" s="624"/>
      <c r="DS6" s="624"/>
      <c r="DT6" s="624"/>
      <c r="DU6" s="624"/>
      <c r="DV6" s="624"/>
      <c r="DW6" s="624"/>
      <c r="DX6" s="624"/>
      <c r="DY6" s="624"/>
      <c r="DZ6" s="624"/>
      <c r="EA6" s="624"/>
      <c r="EB6" s="624"/>
      <c r="EC6" s="633"/>
    </row>
    <row r="7" spans="2:143" ht="11.25" customHeight="1" x14ac:dyDescent="0.15">
      <c r="B7" s="620" t="s">
        <v>225</v>
      </c>
      <c r="C7" s="621"/>
      <c r="D7" s="621"/>
      <c r="E7" s="621"/>
      <c r="F7" s="621"/>
      <c r="G7" s="621"/>
      <c r="H7" s="621"/>
      <c r="I7" s="621"/>
      <c r="J7" s="621"/>
      <c r="K7" s="621"/>
      <c r="L7" s="621"/>
      <c r="M7" s="621"/>
      <c r="N7" s="621"/>
      <c r="O7" s="621"/>
      <c r="P7" s="621"/>
      <c r="Q7" s="622"/>
      <c r="R7" s="623">
        <v>751</v>
      </c>
      <c r="S7" s="624"/>
      <c r="T7" s="624"/>
      <c r="U7" s="624"/>
      <c r="V7" s="624"/>
      <c r="W7" s="624"/>
      <c r="X7" s="624"/>
      <c r="Y7" s="625"/>
      <c r="Z7" s="626">
        <v>0</v>
      </c>
      <c r="AA7" s="626"/>
      <c r="AB7" s="626"/>
      <c r="AC7" s="626"/>
      <c r="AD7" s="627">
        <v>751</v>
      </c>
      <c r="AE7" s="627"/>
      <c r="AF7" s="627"/>
      <c r="AG7" s="627"/>
      <c r="AH7" s="627"/>
      <c r="AI7" s="627"/>
      <c r="AJ7" s="627"/>
      <c r="AK7" s="627"/>
      <c r="AL7" s="628">
        <v>0</v>
      </c>
      <c r="AM7" s="629"/>
      <c r="AN7" s="629"/>
      <c r="AO7" s="630"/>
      <c r="AP7" s="620" t="s">
        <v>226</v>
      </c>
      <c r="AQ7" s="621"/>
      <c r="AR7" s="621"/>
      <c r="AS7" s="621"/>
      <c r="AT7" s="621"/>
      <c r="AU7" s="621"/>
      <c r="AV7" s="621"/>
      <c r="AW7" s="621"/>
      <c r="AX7" s="621"/>
      <c r="AY7" s="621"/>
      <c r="AZ7" s="621"/>
      <c r="BA7" s="621"/>
      <c r="BB7" s="621"/>
      <c r="BC7" s="621"/>
      <c r="BD7" s="621"/>
      <c r="BE7" s="621"/>
      <c r="BF7" s="622"/>
      <c r="BG7" s="623">
        <v>771766</v>
      </c>
      <c r="BH7" s="624"/>
      <c r="BI7" s="624"/>
      <c r="BJ7" s="624"/>
      <c r="BK7" s="624"/>
      <c r="BL7" s="624"/>
      <c r="BM7" s="624"/>
      <c r="BN7" s="625"/>
      <c r="BO7" s="626">
        <v>35.9</v>
      </c>
      <c r="BP7" s="626"/>
      <c r="BQ7" s="626"/>
      <c r="BR7" s="626"/>
      <c r="BS7" s="627">
        <v>36937</v>
      </c>
      <c r="BT7" s="627"/>
      <c r="BU7" s="627"/>
      <c r="BV7" s="627"/>
      <c r="BW7" s="627"/>
      <c r="BX7" s="627"/>
      <c r="BY7" s="627"/>
      <c r="BZ7" s="627"/>
      <c r="CA7" s="627"/>
      <c r="CB7" s="631"/>
      <c r="CD7" s="620" t="s">
        <v>227</v>
      </c>
      <c r="CE7" s="621"/>
      <c r="CF7" s="621"/>
      <c r="CG7" s="621"/>
      <c r="CH7" s="621"/>
      <c r="CI7" s="621"/>
      <c r="CJ7" s="621"/>
      <c r="CK7" s="621"/>
      <c r="CL7" s="621"/>
      <c r="CM7" s="621"/>
      <c r="CN7" s="621"/>
      <c r="CO7" s="621"/>
      <c r="CP7" s="621"/>
      <c r="CQ7" s="622"/>
      <c r="CR7" s="623">
        <v>3887070</v>
      </c>
      <c r="CS7" s="624"/>
      <c r="CT7" s="624"/>
      <c r="CU7" s="624"/>
      <c r="CV7" s="624"/>
      <c r="CW7" s="624"/>
      <c r="CX7" s="624"/>
      <c r="CY7" s="625"/>
      <c r="CZ7" s="626">
        <v>31.2</v>
      </c>
      <c r="DA7" s="626"/>
      <c r="DB7" s="626"/>
      <c r="DC7" s="626"/>
      <c r="DD7" s="632">
        <v>1632798</v>
      </c>
      <c r="DE7" s="624"/>
      <c r="DF7" s="624"/>
      <c r="DG7" s="624"/>
      <c r="DH7" s="624"/>
      <c r="DI7" s="624"/>
      <c r="DJ7" s="624"/>
      <c r="DK7" s="624"/>
      <c r="DL7" s="624"/>
      <c r="DM7" s="624"/>
      <c r="DN7" s="624"/>
      <c r="DO7" s="624"/>
      <c r="DP7" s="625"/>
      <c r="DQ7" s="632">
        <v>1920476</v>
      </c>
      <c r="DR7" s="624"/>
      <c r="DS7" s="624"/>
      <c r="DT7" s="624"/>
      <c r="DU7" s="624"/>
      <c r="DV7" s="624"/>
      <c r="DW7" s="624"/>
      <c r="DX7" s="624"/>
      <c r="DY7" s="624"/>
      <c r="DZ7" s="624"/>
      <c r="EA7" s="624"/>
      <c r="EB7" s="624"/>
      <c r="EC7" s="633"/>
    </row>
    <row r="8" spans="2:143" ht="11.25" customHeight="1" x14ac:dyDescent="0.15">
      <c r="B8" s="620" t="s">
        <v>228</v>
      </c>
      <c r="C8" s="621"/>
      <c r="D8" s="621"/>
      <c r="E8" s="621"/>
      <c r="F8" s="621"/>
      <c r="G8" s="621"/>
      <c r="H8" s="621"/>
      <c r="I8" s="621"/>
      <c r="J8" s="621"/>
      <c r="K8" s="621"/>
      <c r="L8" s="621"/>
      <c r="M8" s="621"/>
      <c r="N8" s="621"/>
      <c r="O8" s="621"/>
      <c r="P8" s="621"/>
      <c r="Q8" s="622"/>
      <c r="R8" s="623">
        <v>11356</v>
      </c>
      <c r="S8" s="624"/>
      <c r="T8" s="624"/>
      <c r="U8" s="624"/>
      <c r="V8" s="624"/>
      <c r="W8" s="624"/>
      <c r="X8" s="624"/>
      <c r="Y8" s="625"/>
      <c r="Z8" s="626">
        <v>0.1</v>
      </c>
      <c r="AA8" s="626"/>
      <c r="AB8" s="626"/>
      <c r="AC8" s="626"/>
      <c r="AD8" s="627">
        <v>11356</v>
      </c>
      <c r="AE8" s="627"/>
      <c r="AF8" s="627"/>
      <c r="AG8" s="627"/>
      <c r="AH8" s="627"/>
      <c r="AI8" s="627"/>
      <c r="AJ8" s="627"/>
      <c r="AK8" s="627"/>
      <c r="AL8" s="628">
        <v>0.2</v>
      </c>
      <c r="AM8" s="629"/>
      <c r="AN8" s="629"/>
      <c r="AO8" s="630"/>
      <c r="AP8" s="620" t="s">
        <v>229</v>
      </c>
      <c r="AQ8" s="621"/>
      <c r="AR8" s="621"/>
      <c r="AS8" s="621"/>
      <c r="AT8" s="621"/>
      <c r="AU8" s="621"/>
      <c r="AV8" s="621"/>
      <c r="AW8" s="621"/>
      <c r="AX8" s="621"/>
      <c r="AY8" s="621"/>
      <c r="AZ8" s="621"/>
      <c r="BA8" s="621"/>
      <c r="BB8" s="621"/>
      <c r="BC8" s="621"/>
      <c r="BD8" s="621"/>
      <c r="BE8" s="621"/>
      <c r="BF8" s="622"/>
      <c r="BG8" s="623">
        <v>21760</v>
      </c>
      <c r="BH8" s="624"/>
      <c r="BI8" s="624"/>
      <c r="BJ8" s="624"/>
      <c r="BK8" s="624"/>
      <c r="BL8" s="624"/>
      <c r="BM8" s="624"/>
      <c r="BN8" s="625"/>
      <c r="BO8" s="626">
        <v>1</v>
      </c>
      <c r="BP8" s="626"/>
      <c r="BQ8" s="626"/>
      <c r="BR8" s="626"/>
      <c r="BS8" s="627" t="s">
        <v>122</v>
      </c>
      <c r="BT8" s="627"/>
      <c r="BU8" s="627"/>
      <c r="BV8" s="627"/>
      <c r="BW8" s="627"/>
      <c r="BX8" s="627"/>
      <c r="BY8" s="627"/>
      <c r="BZ8" s="627"/>
      <c r="CA8" s="627"/>
      <c r="CB8" s="631"/>
      <c r="CD8" s="620" t="s">
        <v>230</v>
      </c>
      <c r="CE8" s="621"/>
      <c r="CF8" s="621"/>
      <c r="CG8" s="621"/>
      <c r="CH8" s="621"/>
      <c r="CI8" s="621"/>
      <c r="CJ8" s="621"/>
      <c r="CK8" s="621"/>
      <c r="CL8" s="621"/>
      <c r="CM8" s="621"/>
      <c r="CN8" s="621"/>
      <c r="CO8" s="621"/>
      <c r="CP8" s="621"/>
      <c r="CQ8" s="622"/>
      <c r="CR8" s="623">
        <v>3518704</v>
      </c>
      <c r="CS8" s="624"/>
      <c r="CT8" s="624"/>
      <c r="CU8" s="624"/>
      <c r="CV8" s="624"/>
      <c r="CW8" s="624"/>
      <c r="CX8" s="624"/>
      <c r="CY8" s="625"/>
      <c r="CZ8" s="626">
        <v>28.2</v>
      </c>
      <c r="DA8" s="626"/>
      <c r="DB8" s="626"/>
      <c r="DC8" s="626"/>
      <c r="DD8" s="632">
        <v>748</v>
      </c>
      <c r="DE8" s="624"/>
      <c r="DF8" s="624"/>
      <c r="DG8" s="624"/>
      <c r="DH8" s="624"/>
      <c r="DI8" s="624"/>
      <c r="DJ8" s="624"/>
      <c r="DK8" s="624"/>
      <c r="DL8" s="624"/>
      <c r="DM8" s="624"/>
      <c r="DN8" s="624"/>
      <c r="DO8" s="624"/>
      <c r="DP8" s="625"/>
      <c r="DQ8" s="632">
        <v>1933834</v>
      </c>
      <c r="DR8" s="624"/>
      <c r="DS8" s="624"/>
      <c r="DT8" s="624"/>
      <c r="DU8" s="624"/>
      <c r="DV8" s="624"/>
      <c r="DW8" s="624"/>
      <c r="DX8" s="624"/>
      <c r="DY8" s="624"/>
      <c r="DZ8" s="624"/>
      <c r="EA8" s="624"/>
      <c r="EB8" s="624"/>
      <c r="EC8" s="633"/>
    </row>
    <row r="9" spans="2:143" ht="11.25" customHeight="1" x14ac:dyDescent="0.15">
      <c r="B9" s="620" t="s">
        <v>231</v>
      </c>
      <c r="C9" s="621"/>
      <c r="D9" s="621"/>
      <c r="E9" s="621"/>
      <c r="F9" s="621"/>
      <c r="G9" s="621"/>
      <c r="H9" s="621"/>
      <c r="I9" s="621"/>
      <c r="J9" s="621"/>
      <c r="K9" s="621"/>
      <c r="L9" s="621"/>
      <c r="M9" s="621"/>
      <c r="N9" s="621"/>
      <c r="O9" s="621"/>
      <c r="P9" s="621"/>
      <c r="Q9" s="622"/>
      <c r="R9" s="623">
        <v>13355</v>
      </c>
      <c r="S9" s="624"/>
      <c r="T9" s="624"/>
      <c r="U9" s="624"/>
      <c r="V9" s="624"/>
      <c r="W9" s="624"/>
      <c r="X9" s="624"/>
      <c r="Y9" s="625"/>
      <c r="Z9" s="626">
        <v>0.1</v>
      </c>
      <c r="AA9" s="626"/>
      <c r="AB9" s="626"/>
      <c r="AC9" s="626"/>
      <c r="AD9" s="627">
        <v>13355</v>
      </c>
      <c r="AE9" s="627"/>
      <c r="AF9" s="627"/>
      <c r="AG9" s="627"/>
      <c r="AH9" s="627"/>
      <c r="AI9" s="627"/>
      <c r="AJ9" s="627"/>
      <c r="AK9" s="627"/>
      <c r="AL9" s="628">
        <v>0.2</v>
      </c>
      <c r="AM9" s="629"/>
      <c r="AN9" s="629"/>
      <c r="AO9" s="630"/>
      <c r="AP9" s="620" t="s">
        <v>232</v>
      </c>
      <c r="AQ9" s="621"/>
      <c r="AR9" s="621"/>
      <c r="AS9" s="621"/>
      <c r="AT9" s="621"/>
      <c r="AU9" s="621"/>
      <c r="AV9" s="621"/>
      <c r="AW9" s="621"/>
      <c r="AX9" s="621"/>
      <c r="AY9" s="621"/>
      <c r="AZ9" s="621"/>
      <c r="BA9" s="621"/>
      <c r="BB9" s="621"/>
      <c r="BC9" s="621"/>
      <c r="BD9" s="621"/>
      <c r="BE9" s="621"/>
      <c r="BF9" s="622"/>
      <c r="BG9" s="623">
        <v>577193</v>
      </c>
      <c r="BH9" s="624"/>
      <c r="BI9" s="624"/>
      <c r="BJ9" s="624"/>
      <c r="BK9" s="624"/>
      <c r="BL9" s="624"/>
      <c r="BM9" s="624"/>
      <c r="BN9" s="625"/>
      <c r="BO9" s="626">
        <v>26.8</v>
      </c>
      <c r="BP9" s="626"/>
      <c r="BQ9" s="626"/>
      <c r="BR9" s="626"/>
      <c r="BS9" s="627" t="s">
        <v>122</v>
      </c>
      <c r="BT9" s="627"/>
      <c r="BU9" s="627"/>
      <c r="BV9" s="627"/>
      <c r="BW9" s="627"/>
      <c r="BX9" s="627"/>
      <c r="BY9" s="627"/>
      <c r="BZ9" s="627"/>
      <c r="CA9" s="627"/>
      <c r="CB9" s="631"/>
      <c r="CD9" s="620" t="s">
        <v>233</v>
      </c>
      <c r="CE9" s="621"/>
      <c r="CF9" s="621"/>
      <c r="CG9" s="621"/>
      <c r="CH9" s="621"/>
      <c r="CI9" s="621"/>
      <c r="CJ9" s="621"/>
      <c r="CK9" s="621"/>
      <c r="CL9" s="621"/>
      <c r="CM9" s="621"/>
      <c r="CN9" s="621"/>
      <c r="CO9" s="621"/>
      <c r="CP9" s="621"/>
      <c r="CQ9" s="622"/>
      <c r="CR9" s="623">
        <v>735118</v>
      </c>
      <c r="CS9" s="624"/>
      <c r="CT9" s="624"/>
      <c r="CU9" s="624"/>
      <c r="CV9" s="624"/>
      <c r="CW9" s="624"/>
      <c r="CX9" s="624"/>
      <c r="CY9" s="625"/>
      <c r="CZ9" s="626">
        <v>5.9</v>
      </c>
      <c r="DA9" s="626"/>
      <c r="DB9" s="626"/>
      <c r="DC9" s="626"/>
      <c r="DD9" s="632">
        <v>71413</v>
      </c>
      <c r="DE9" s="624"/>
      <c r="DF9" s="624"/>
      <c r="DG9" s="624"/>
      <c r="DH9" s="624"/>
      <c r="DI9" s="624"/>
      <c r="DJ9" s="624"/>
      <c r="DK9" s="624"/>
      <c r="DL9" s="624"/>
      <c r="DM9" s="624"/>
      <c r="DN9" s="624"/>
      <c r="DO9" s="624"/>
      <c r="DP9" s="625"/>
      <c r="DQ9" s="632">
        <v>618117</v>
      </c>
      <c r="DR9" s="624"/>
      <c r="DS9" s="624"/>
      <c r="DT9" s="624"/>
      <c r="DU9" s="624"/>
      <c r="DV9" s="624"/>
      <c r="DW9" s="624"/>
      <c r="DX9" s="624"/>
      <c r="DY9" s="624"/>
      <c r="DZ9" s="624"/>
      <c r="EA9" s="624"/>
      <c r="EB9" s="624"/>
      <c r="EC9" s="633"/>
    </row>
    <row r="10" spans="2:143" ht="11.25" customHeight="1" x14ac:dyDescent="0.15">
      <c r="B10" s="620" t="s">
        <v>234</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235</v>
      </c>
      <c r="AQ10" s="621"/>
      <c r="AR10" s="621"/>
      <c r="AS10" s="621"/>
      <c r="AT10" s="621"/>
      <c r="AU10" s="621"/>
      <c r="AV10" s="621"/>
      <c r="AW10" s="621"/>
      <c r="AX10" s="621"/>
      <c r="AY10" s="621"/>
      <c r="AZ10" s="621"/>
      <c r="BA10" s="621"/>
      <c r="BB10" s="621"/>
      <c r="BC10" s="621"/>
      <c r="BD10" s="621"/>
      <c r="BE10" s="621"/>
      <c r="BF10" s="622"/>
      <c r="BG10" s="623">
        <v>43515</v>
      </c>
      <c r="BH10" s="624"/>
      <c r="BI10" s="624"/>
      <c r="BJ10" s="624"/>
      <c r="BK10" s="624"/>
      <c r="BL10" s="624"/>
      <c r="BM10" s="624"/>
      <c r="BN10" s="625"/>
      <c r="BO10" s="626">
        <v>2</v>
      </c>
      <c r="BP10" s="626"/>
      <c r="BQ10" s="626"/>
      <c r="BR10" s="626"/>
      <c r="BS10" s="627" t="s">
        <v>122</v>
      </c>
      <c r="BT10" s="627"/>
      <c r="BU10" s="627"/>
      <c r="BV10" s="627"/>
      <c r="BW10" s="627"/>
      <c r="BX10" s="627"/>
      <c r="BY10" s="627"/>
      <c r="BZ10" s="627"/>
      <c r="CA10" s="627"/>
      <c r="CB10" s="631"/>
      <c r="CD10" s="620" t="s">
        <v>236</v>
      </c>
      <c r="CE10" s="621"/>
      <c r="CF10" s="621"/>
      <c r="CG10" s="621"/>
      <c r="CH10" s="621"/>
      <c r="CI10" s="621"/>
      <c r="CJ10" s="621"/>
      <c r="CK10" s="621"/>
      <c r="CL10" s="621"/>
      <c r="CM10" s="621"/>
      <c r="CN10" s="621"/>
      <c r="CO10" s="621"/>
      <c r="CP10" s="621"/>
      <c r="CQ10" s="622"/>
      <c r="CR10" s="623">
        <v>5474</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5474</v>
      </c>
      <c r="DR10" s="624"/>
      <c r="DS10" s="624"/>
      <c r="DT10" s="624"/>
      <c r="DU10" s="624"/>
      <c r="DV10" s="624"/>
      <c r="DW10" s="624"/>
      <c r="DX10" s="624"/>
      <c r="DY10" s="624"/>
      <c r="DZ10" s="624"/>
      <c r="EA10" s="624"/>
      <c r="EB10" s="624"/>
      <c r="EC10" s="633"/>
    </row>
    <row r="11" spans="2:143" ht="11.25" customHeight="1" x14ac:dyDescent="0.15">
      <c r="B11" s="620" t="s">
        <v>237</v>
      </c>
      <c r="C11" s="621"/>
      <c r="D11" s="621"/>
      <c r="E11" s="621"/>
      <c r="F11" s="621"/>
      <c r="G11" s="621"/>
      <c r="H11" s="621"/>
      <c r="I11" s="621"/>
      <c r="J11" s="621"/>
      <c r="K11" s="621"/>
      <c r="L11" s="621"/>
      <c r="M11" s="621"/>
      <c r="N11" s="621"/>
      <c r="O11" s="621"/>
      <c r="P11" s="621"/>
      <c r="Q11" s="622"/>
      <c r="R11" s="623">
        <v>434051</v>
      </c>
      <c r="S11" s="624"/>
      <c r="T11" s="624"/>
      <c r="U11" s="624"/>
      <c r="V11" s="624"/>
      <c r="W11" s="624"/>
      <c r="X11" s="624"/>
      <c r="Y11" s="625"/>
      <c r="Z11" s="628">
        <v>3.4</v>
      </c>
      <c r="AA11" s="629"/>
      <c r="AB11" s="629"/>
      <c r="AC11" s="635"/>
      <c r="AD11" s="632">
        <v>434051</v>
      </c>
      <c r="AE11" s="624"/>
      <c r="AF11" s="624"/>
      <c r="AG11" s="624"/>
      <c r="AH11" s="624"/>
      <c r="AI11" s="624"/>
      <c r="AJ11" s="624"/>
      <c r="AK11" s="625"/>
      <c r="AL11" s="628">
        <v>7.1</v>
      </c>
      <c r="AM11" s="629"/>
      <c r="AN11" s="629"/>
      <c r="AO11" s="630"/>
      <c r="AP11" s="620" t="s">
        <v>238</v>
      </c>
      <c r="AQ11" s="621"/>
      <c r="AR11" s="621"/>
      <c r="AS11" s="621"/>
      <c r="AT11" s="621"/>
      <c r="AU11" s="621"/>
      <c r="AV11" s="621"/>
      <c r="AW11" s="621"/>
      <c r="AX11" s="621"/>
      <c r="AY11" s="621"/>
      <c r="AZ11" s="621"/>
      <c r="BA11" s="621"/>
      <c r="BB11" s="621"/>
      <c r="BC11" s="621"/>
      <c r="BD11" s="621"/>
      <c r="BE11" s="621"/>
      <c r="BF11" s="622"/>
      <c r="BG11" s="623">
        <v>129298</v>
      </c>
      <c r="BH11" s="624"/>
      <c r="BI11" s="624"/>
      <c r="BJ11" s="624"/>
      <c r="BK11" s="624"/>
      <c r="BL11" s="624"/>
      <c r="BM11" s="624"/>
      <c r="BN11" s="625"/>
      <c r="BO11" s="626">
        <v>6</v>
      </c>
      <c r="BP11" s="626"/>
      <c r="BQ11" s="626"/>
      <c r="BR11" s="626"/>
      <c r="BS11" s="627">
        <v>36937</v>
      </c>
      <c r="BT11" s="627"/>
      <c r="BU11" s="627"/>
      <c r="BV11" s="627"/>
      <c r="BW11" s="627"/>
      <c r="BX11" s="627"/>
      <c r="BY11" s="627"/>
      <c r="BZ11" s="627"/>
      <c r="CA11" s="627"/>
      <c r="CB11" s="631"/>
      <c r="CD11" s="620" t="s">
        <v>239</v>
      </c>
      <c r="CE11" s="621"/>
      <c r="CF11" s="621"/>
      <c r="CG11" s="621"/>
      <c r="CH11" s="621"/>
      <c r="CI11" s="621"/>
      <c r="CJ11" s="621"/>
      <c r="CK11" s="621"/>
      <c r="CL11" s="621"/>
      <c r="CM11" s="621"/>
      <c r="CN11" s="621"/>
      <c r="CO11" s="621"/>
      <c r="CP11" s="621"/>
      <c r="CQ11" s="622"/>
      <c r="CR11" s="623">
        <v>236445</v>
      </c>
      <c r="CS11" s="624"/>
      <c r="CT11" s="624"/>
      <c r="CU11" s="624"/>
      <c r="CV11" s="624"/>
      <c r="CW11" s="624"/>
      <c r="CX11" s="624"/>
      <c r="CY11" s="625"/>
      <c r="CZ11" s="626">
        <v>1.9</v>
      </c>
      <c r="DA11" s="626"/>
      <c r="DB11" s="626"/>
      <c r="DC11" s="626"/>
      <c r="DD11" s="632">
        <v>89022</v>
      </c>
      <c r="DE11" s="624"/>
      <c r="DF11" s="624"/>
      <c r="DG11" s="624"/>
      <c r="DH11" s="624"/>
      <c r="DI11" s="624"/>
      <c r="DJ11" s="624"/>
      <c r="DK11" s="624"/>
      <c r="DL11" s="624"/>
      <c r="DM11" s="624"/>
      <c r="DN11" s="624"/>
      <c r="DO11" s="624"/>
      <c r="DP11" s="625"/>
      <c r="DQ11" s="632">
        <v>110073</v>
      </c>
      <c r="DR11" s="624"/>
      <c r="DS11" s="624"/>
      <c r="DT11" s="624"/>
      <c r="DU11" s="624"/>
      <c r="DV11" s="624"/>
      <c r="DW11" s="624"/>
      <c r="DX11" s="624"/>
      <c r="DY11" s="624"/>
      <c r="DZ11" s="624"/>
      <c r="EA11" s="624"/>
      <c r="EB11" s="624"/>
      <c r="EC11" s="633"/>
    </row>
    <row r="12" spans="2:143" ht="11.25" customHeight="1" x14ac:dyDescent="0.15">
      <c r="B12" s="620" t="s">
        <v>240</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241</v>
      </c>
      <c r="AQ12" s="621"/>
      <c r="AR12" s="621"/>
      <c r="AS12" s="621"/>
      <c r="AT12" s="621"/>
      <c r="AU12" s="621"/>
      <c r="AV12" s="621"/>
      <c r="AW12" s="621"/>
      <c r="AX12" s="621"/>
      <c r="AY12" s="621"/>
      <c r="AZ12" s="621"/>
      <c r="BA12" s="621"/>
      <c r="BB12" s="621"/>
      <c r="BC12" s="621"/>
      <c r="BD12" s="621"/>
      <c r="BE12" s="621"/>
      <c r="BF12" s="622"/>
      <c r="BG12" s="623">
        <v>1105219</v>
      </c>
      <c r="BH12" s="624"/>
      <c r="BI12" s="624"/>
      <c r="BJ12" s="624"/>
      <c r="BK12" s="624"/>
      <c r="BL12" s="624"/>
      <c r="BM12" s="624"/>
      <c r="BN12" s="625"/>
      <c r="BO12" s="626">
        <v>51.4</v>
      </c>
      <c r="BP12" s="626"/>
      <c r="BQ12" s="626"/>
      <c r="BR12" s="626"/>
      <c r="BS12" s="627" t="s">
        <v>122</v>
      </c>
      <c r="BT12" s="627"/>
      <c r="BU12" s="627"/>
      <c r="BV12" s="627"/>
      <c r="BW12" s="627"/>
      <c r="BX12" s="627"/>
      <c r="BY12" s="627"/>
      <c r="BZ12" s="627"/>
      <c r="CA12" s="627"/>
      <c r="CB12" s="631"/>
      <c r="CD12" s="620" t="s">
        <v>242</v>
      </c>
      <c r="CE12" s="621"/>
      <c r="CF12" s="621"/>
      <c r="CG12" s="621"/>
      <c r="CH12" s="621"/>
      <c r="CI12" s="621"/>
      <c r="CJ12" s="621"/>
      <c r="CK12" s="621"/>
      <c r="CL12" s="621"/>
      <c r="CM12" s="621"/>
      <c r="CN12" s="621"/>
      <c r="CO12" s="621"/>
      <c r="CP12" s="621"/>
      <c r="CQ12" s="622"/>
      <c r="CR12" s="623">
        <v>181258</v>
      </c>
      <c r="CS12" s="624"/>
      <c r="CT12" s="624"/>
      <c r="CU12" s="624"/>
      <c r="CV12" s="624"/>
      <c r="CW12" s="624"/>
      <c r="CX12" s="624"/>
      <c r="CY12" s="625"/>
      <c r="CZ12" s="626">
        <v>1.5</v>
      </c>
      <c r="DA12" s="626"/>
      <c r="DB12" s="626"/>
      <c r="DC12" s="626"/>
      <c r="DD12" s="632">
        <v>851</v>
      </c>
      <c r="DE12" s="624"/>
      <c r="DF12" s="624"/>
      <c r="DG12" s="624"/>
      <c r="DH12" s="624"/>
      <c r="DI12" s="624"/>
      <c r="DJ12" s="624"/>
      <c r="DK12" s="624"/>
      <c r="DL12" s="624"/>
      <c r="DM12" s="624"/>
      <c r="DN12" s="624"/>
      <c r="DO12" s="624"/>
      <c r="DP12" s="625"/>
      <c r="DQ12" s="632">
        <v>121951</v>
      </c>
      <c r="DR12" s="624"/>
      <c r="DS12" s="624"/>
      <c r="DT12" s="624"/>
      <c r="DU12" s="624"/>
      <c r="DV12" s="624"/>
      <c r="DW12" s="624"/>
      <c r="DX12" s="624"/>
      <c r="DY12" s="624"/>
      <c r="DZ12" s="624"/>
      <c r="EA12" s="624"/>
      <c r="EB12" s="624"/>
      <c r="EC12" s="633"/>
    </row>
    <row r="13" spans="2:143" ht="11.25" customHeight="1" x14ac:dyDescent="0.15">
      <c r="B13" s="620" t="s">
        <v>243</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244</v>
      </c>
      <c r="AQ13" s="621"/>
      <c r="AR13" s="621"/>
      <c r="AS13" s="621"/>
      <c r="AT13" s="621"/>
      <c r="AU13" s="621"/>
      <c r="AV13" s="621"/>
      <c r="AW13" s="621"/>
      <c r="AX13" s="621"/>
      <c r="AY13" s="621"/>
      <c r="AZ13" s="621"/>
      <c r="BA13" s="621"/>
      <c r="BB13" s="621"/>
      <c r="BC13" s="621"/>
      <c r="BD13" s="621"/>
      <c r="BE13" s="621"/>
      <c r="BF13" s="622"/>
      <c r="BG13" s="623">
        <v>1104740</v>
      </c>
      <c r="BH13" s="624"/>
      <c r="BI13" s="624"/>
      <c r="BJ13" s="624"/>
      <c r="BK13" s="624"/>
      <c r="BL13" s="624"/>
      <c r="BM13" s="624"/>
      <c r="BN13" s="625"/>
      <c r="BO13" s="626">
        <v>51.3</v>
      </c>
      <c r="BP13" s="626"/>
      <c r="BQ13" s="626"/>
      <c r="BR13" s="626"/>
      <c r="BS13" s="627" t="s">
        <v>122</v>
      </c>
      <c r="BT13" s="627"/>
      <c r="BU13" s="627"/>
      <c r="BV13" s="627"/>
      <c r="BW13" s="627"/>
      <c r="BX13" s="627"/>
      <c r="BY13" s="627"/>
      <c r="BZ13" s="627"/>
      <c r="CA13" s="627"/>
      <c r="CB13" s="631"/>
      <c r="CD13" s="620" t="s">
        <v>245</v>
      </c>
      <c r="CE13" s="621"/>
      <c r="CF13" s="621"/>
      <c r="CG13" s="621"/>
      <c r="CH13" s="621"/>
      <c r="CI13" s="621"/>
      <c r="CJ13" s="621"/>
      <c r="CK13" s="621"/>
      <c r="CL13" s="621"/>
      <c r="CM13" s="621"/>
      <c r="CN13" s="621"/>
      <c r="CO13" s="621"/>
      <c r="CP13" s="621"/>
      <c r="CQ13" s="622"/>
      <c r="CR13" s="623">
        <v>814769</v>
      </c>
      <c r="CS13" s="624"/>
      <c r="CT13" s="624"/>
      <c r="CU13" s="624"/>
      <c r="CV13" s="624"/>
      <c r="CW13" s="624"/>
      <c r="CX13" s="624"/>
      <c r="CY13" s="625"/>
      <c r="CZ13" s="626">
        <v>6.5</v>
      </c>
      <c r="DA13" s="626"/>
      <c r="DB13" s="626"/>
      <c r="DC13" s="626"/>
      <c r="DD13" s="632">
        <v>432435</v>
      </c>
      <c r="DE13" s="624"/>
      <c r="DF13" s="624"/>
      <c r="DG13" s="624"/>
      <c r="DH13" s="624"/>
      <c r="DI13" s="624"/>
      <c r="DJ13" s="624"/>
      <c r="DK13" s="624"/>
      <c r="DL13" s="624"/>
      <c r="DM13" s="624"/>
      <c r="DN13" s="624"/>
      <c r="DO13" s="624"/>
      <c r="DP13" s="625"/>
      <c r="DQ13" s="632">
        <v>384487</v>
      </c>
      <c r="DR13" s="624"/>
      <c r="DS13" s="624"/>
      <c r="DT13" s="624"/>
      <c r="DU13" s="624"/>
      <c r="DV13" s="624"/>
      <c r="DW13" s="624"/>
      <c r="DX13" s="624"/>
      <c r="DY13" s="624"/>
      <c r="DZ13" s="624"/>
      <c r="EA13" s="624"/>
      <c r="EB13" s="624"/>
      <c r="EC13" s="633"/>
    </row>
    <row r="14" spans="2:143" ht="11.25" customHeight="1" x14ac:dyDescent="0.15">
      <c r="B14" s="620" t="s">
        <v>246</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247</v>
      </c>
      <c r="AQ14" s="621"/>
      <c r="AR14" s="621"/>
      <c r="AS14" s="621"/>
      <c r="AT14" s="621"/>
      <c r="AU14" s="621"/>
      <c r="AV14" s="621"/>
      <c r="AW14" s="621"/>
      <c r="AX14" s="621"/>
      <c r="AY14" s="621"/>
      <c r="AZ14" s="621"/>
      <c r="BA14" s="621"/>
      <c r="BB14" s="621"/>
      <c r="BC14" s="621"/>
      <c r="BD14" s="621"/>
      <c r="BE14" s="621"/>
      <c r="BF14" s="622"/>
      <c r="BG14" s="623">
        <v>61760</v>
      </c>
      <c r="BH14" s="624"/>
      <c r="BI14" s="624"/>
      <c r="BJ14" s="624"/>
      <c r="BK14" s="624"/>
      <c r="BL14" s="624"/>
      <c r="BM14" s="624"/>
      <c r="BN14" s="625"/>
      <c r="BO14" s="626">
        <v>2.9</v>
      </c>
      <c r="BP14" s="626"/>
      <c r="BQ14" s="626"/>
      <c r="BR14" s="626"/>
      <c r="BS14" s="627" t="s">
        <v>122</v>
      </c>
      <c r="BT14" s="627"/>
      <c r="BU14" s="627"/>
      <c r="BV14" s="627"/>
      <c r="BW14" s="627"/>
      <c r="BX14" s="627"/>
      <c r="BY14" s="627"/>
      <c r="BZ14" s="627"/>
      <c r="CA14" s="627"/>
      <c r="CB14" s="631"/>
      <c r="CD14" s="620" t="s">
        <v>248</v>
      </c>
      <c r="CE14" s="621"/>
      <c r="CF14" s="621"/>
      <c r="CG14" s="621"/>
      <c r="CH14" s="621"/>
      <c r="CI14" s="621"/>
      <c r="CJ14" s="621"/>
      <c r="CK14" s="621"/>
      <c r="CL14" s="621"/>
      <c r="CM14" s="621"/>
      <c r="CN14" s="621"/>
      <c r="CO14" s="621"/>
      <c r="CP14" s="621"/>
      <c r="CQ14" s="622"/>
      <c r="CR14" s="623">
        <v>527645</v>
      </c>
      <c r="CS14" s="624"/>
      <c r="CT14" s="624"/>
      <c r="CU14" s="624"/>
      <c r="CV14" s="624"/>
      <c r="CW14" s="624"/>
      <c r="CX14" s="624"/>
      <c r="CY14" s="625"/>
      <c r="CZ14" s="626">
        <v>4.2</v>
      </c>
      <c r="DA14" s="626"/>
      <c r="DB14" s="626"/>
      <c r="DC14" s="626"/>
      <c r="DD14" s="632">
        <v>136545</v>
      </c>
      <c r="DE14" s="624"/>
      <c r="DF14" s="624"/>
      <c r="DG14" s="624"/>
      <c r="DH14" s="624"/>
      <c r="DI14" s="624"/>
      <c r="DJ14" s="624"/>
      <c r="DK14" s="624"/>
      <c r="DL14" s="624"/>
      <c r="DM14" s="624"/>
      <c r="DN14" s="624"/>
      <c r="DO14" s="624"/>
      <c r="DP14" s="625"/>
      <c r="DQ14" s="632">
        <v>370873</v>
      </c>
      <c r="DR14" s="624"/>
      <c r="DS14" s="624"/>
      <c r="DT14" s="624"/>
      <c r="DU14" s="624"/>
      <c r="DV14" s="624"/>
      <c r="DW14" s="624"/>
      <c r="DX14" s="624"/>
      <c r="DY14" s="624"/>
      <c r="DZ14" s="624"/>
      <c r="EA14" s="624"/>
      <c r="EB14" s="624"/>
      <c r="EC14" s="633"/>
    </row>
    <row r="15" spans="2:143" ht="11.25" customHeight="1" x14ac:dyDescent="0.15">
      <c r="B15" s="620" t="s">
        <v>249</v>
      </c>
      <c r="C15" s="621"/>
      <c r="D15" s="621"/>
      <c r="E15" s="621"/>
      <c r="F15" s="621"/>
      <c r="G15" s="621"/>
      <c r="H15" s="621"/>
      <c r="I15" s="621"/>
      <c r="J15" s="621"/>
      <c r="K15" s="621"/>
      <c r="L15" s="621"/>
      <c r="M15" s="621"/>
      <c r="N15" s="621"/>
      <c r="O15" s="621"/>
      <c r="P15" s="621"/>
      <c r="Q15" s="622"/>
      <c r="R15" s="623">
        <v>5730</v>
      </c>
      <c r="S15" s="624"/>
      <c r="T15" s="624"/>
      <c r="U15" s="624"/>
      <c r="V15" s="624"/>
      <c r="W15" s="624"/>
      <c r="X15" s="624"/>
      <c r="Y15" s="625"/>
      <c r="Z15" s="626">
        <v>0</v>
      </c>
      <c r="AA15" s="626"/>
      <c r="AB15" s="626"/>
      <c r="AC15" s="626"/>
      <c r="AD15" s="627">
        <v>5730</v>
      </c>
      <c r="AE15" s="627"/>
      <c r="AF15" s="627"/>
      <c r="AG15" s="627"/>
      <c r="AH15" s="627"/>
      <c r="AI15" s="627"/>
      <c r="AJ15" s="627"/>
      <c r="AK15" s="627"/>
      <c r="AL15" s="628">
        <v>0.1</v>
      </c>
      <c r="AM15" s="629"/>
      <c r="AN15" s="629"/>
      <c r="AO15" s="630"/>
      <c r="AP15" s="620" t="s">
        <v>250</v>
      </c>
      <c r="AQ15" s="621"/>
      <c r="AR15" s="621"/>
      <c r="AS15" s="621"/>
      <c r="AT15" s="621"/>
      <c r="AU15" s="621"/>
      <c r="AV15" s="621"/>
      <c r="AW15" s="621"/>
      <c r="AX15" s="621"/>
      <c r="AY15" s="621"/>
      <c r="AZ15" s="621"/>
      <c r="BA15" s="621"/>
      <c r="BB15" s="621"/>
      <c r="BC15" s="621"/>
      <c r="BD15" s="621"/>
      <c r="BE15" s="621"/>
      <c r="BF15" s="622"/>
      <c r="BG15" s="623">
        <v>112289</v>
      </c>
      <c r="BH15" s="624"/>
      <c r="BI15" s="624"/>
      <c r="BJ15" s="624"/>
      <c r="BK15" s="624"/>
      <c r="BL15" s="624"/>
      <c r="BM15" s="624"/>
      <c r="BN15" s="625"/>
      <c r="BO15" s="626">
        <v>5.2</v>
      </c>
      <c r="BP15" s="626"/>
      <c r="BQ15" s="626"/>
      <c r="BR15" s="626"/>
      <c r="BS15" s="627" t="s">
        <v>122</v>
      </c>
      <c r="BT15" s="627"/>
      <c r="BU15" s="627"/>
      <c r="BV15" s="627"/>
      <c r="BW15" s="627"/>
      <c r="BX15" s="627"/>
      <c r="BY15" s="627"/>
      <c r="BZ15" s="627"/>
      <c r="CA15" s="627"/>
      <c r="CB15" s="631"/>
      <c r="CD15" s="620" t="s">
        <v>251</v>
      </c>
      <c r="CE15" s="621"/>
      <c r="CF15" s="621"/>
      <c r="CG15" s="621"/>
      <c r="CH15" s="621"/>
      <c r="CI15" s="621"/>
      <c r="CJ15" s="621"/>
      <c r="CK15" s="621"/>
      <c r="CL15" s="621"/>
      <c r="CM15" s="621"/>
      <c r="CN15" s="621"/>
      <c r="CO15" s="621"/>
      <c r="CP15" s="621"/>
      <c r="CQ15" s="622"/>
      <c r="CR15" s="623">
        <v>848364</v>
      </c>
      <c r="CS15" s="624"/>
      <c r="CT15" s="624"/>
      <c r="CU15" s="624"/>
      <c r="CV15" s="624"/>
      <c r="CW15" s="624"/>
      <c r="CX15" s="624"/>
      <c r="CY15" s="625"/>
      <c r="CZ15" s="626">
        <v>6.8</v>
      </c>
      <c r="DA15" s="626"/>
      <c r="DB15" s="626"/>
      <c r="DC15" s="626"/>
      <c r="DD15" s="632">
        <v>262792</v>
      </c>
      <c r="DE15" s="624"/>
      <c r="DF15" s="624"/>
      <c r="DG15" s="624"/>
      <c r="DH15" s="624"/>
      <c r="DI15" s="624"/>
      <c r="DJ15" s="624"/>
      <c r="DK15" s="624"/>
      <c r="DL15" s="624"/>
      <c r="DM15" s="624"/>
      <c r="DN15" s="624"/>
      <c r="DO15" s="624"/>
      <c r="DP15" s="625"/>
      <c r="DQ15" s="632">
        <v>557366</v>
      </c>
      <c r="DR15" s="624"/>
      <c r="DS15" s="624"/>
      <c r="DT15" s="624"/>
      <c r="DU15" s="624"/>
      <c r="DV15" s="624"/>
      <c r="DW15" s="624"/>
      <c r="DX15" s="624"/>
      <c r="DY15" s="624"/>
      <c r="DZ15" s="624"/>
      <c r="EA15" s="624"/>
      <c r="EB15" s="624"/>
      <c r="EC15" s="633"/>
    </row>
    <row r="16" spans="2:143" ht="11.25" customHeight="1" x14ac:dyDescent="0.15">
      <c r="B16" s="620" t="s">
        <v>252</v>
      </c>
      <c r="C16" s="621"/>
      <c r="D16" s="621"/>
      <c r="E16" s="621"/>
      <c r="F16" s="621"/>
      <c r="G16" s="621"/>
      <c r="H16" s="621"/>
      <c r="I16" s="621"/>
      <c r="J16" s="621"/>
      <c r="K16" s="621"/>
      <c r="L16" s="621"/>
      <c r="M16" s="621"/>
      <c r="N16" s="621"/>
      <c r="O16" s="621"/>
      <c r="P16" s="621"/>
      <c r="Q16" s="622"/>
      <c r="R16" s="623">
        <v>33714</v>
      </c>
      <c r="S16" s="624"/>
      <c r="T16" s="624"/>
      <c r="U16" s="624"/>
      <c r="V16" s="624"/>
      <c r="W16" s="624"/>
      <c r="X16" s="624"/>
      <c r="Y16" s="625"/>
      <c r="Z16" s="626">
        <v>0.3</v>
      </c>
      <c r="AA16" s="626"/>
      <c r="AB16" s="626"/>
      <c r="AC16" s="626"/>
      <c r="AD16" s="627">
        <v>33714</v>
      </c>
      <c r="AE16" s="627"/>
      <c r="AF16" s="627"/>
      <c r="AG16" s="627"/>
      <c r="AH16" s="627"/>
      <c r="AI16" s="627"/>
      <c r="AJ16" s="627"/>
      <c r="AK16" s="627"/>
      <c r="AL16" s="628">
        <v>0.6</v>
      </c>
      <c r="AM16" s="629"/>
      <c r="AN16" s="629"/>
      <c r="AO16" s="630"/>
      <c r="AP16" s="620" t="s">
        <v>253</v>
      </c>
      <c r="AQ16" s="621"/>
      <c r="AR16" s="621"/>
      <c r="AS16" s="621"/>
      <c r="AT16" s="621"/>
      <c r="AU16" s="621"/>
      <c r="AV16" s="621"/>
      <c r="AW16" s="621"/>
      <c r="AX16" s="621"/>
      <c r="AY16" s="621"/>
      <c r="AZ16" s="621"/>
      <c r="BA16" s="621"/>
      <c r="BB16" s="621"/>
      <c r="BC16" s="621"/>
      <c r="BD16" s="621"/>
      <c r="BE16" s="621"/>
      <c r="BF16" s="622"/>
      <c r="BG16" s="623">
        <v>38017</v>
      </c>
      <c r="BH16" s="624"/>
      <c r="BI16" s="624"/>
      <c r="BJ16" s="624"/>
      <c r="BK16" s="624"/>
      <c r="BL16" s="624"/>
      <c r="BM16" s="624"/>
      <c r="BN16" s="625"/>
      <c r="BO16" s="626">
        <v>1.8</v>
      </c>
      <c r="BP16" s="626"/>
      <c r="BQ16" s="626"/>
      <c r="BR16" s="626"/>
      <c r="BS16" s="627" t="s">
        <v>122</v>
      </c>
      <c r="BT16" s="627"/>
      <c r="BU16" s="627"/>
      <c r="BV16" s="627"/>
      <c r="BW16" s="627"/>
      <c r="BX16" s="627"/>
      <c r="BY16" s="627"/>
      <c r="BZ16" s="627"/>
      <c r="CA16" s="627"/>
      <c r="CB16" s="631"/>
      <c r="CD16" s="620" t="s">
        <v>254</v>
      </c>
      <c r="CE16" s="621"/>
      <c r="CF16" s="621"/>
      <c r="CG16" s="621"/>
      <c r="CH16" s="621"/>
      <c r="CI16" s="621"/>
      <c r="CJ16" s="621"/>
      <c r="CK16" s="621"/>
      <c r="CL16" s="621"/>
      <c r="CM16" s="621"/>
      <c r="CN16" s="621"/>
      <c r="CO16" s="621"/>
      <c r="CP16" s="621"/>
      <c r="CQ16" s="622"/>
      <c r="CR16" s="623">
        <v>25155</v>
      </c>
      <c r="CS16" s="624"/>
      <c r="CT16" s="624"/>
      <c r="CU16" s="624"/>
      <c r="CV16" s="624"/>
      <c r="CW16" s="624"/>
      <c r="CX16" s="624"/>
      <c r="CY16" s="625"/>
      <c r="CZ16" s="626">
        <v>0.2</v>
      </c>
      <c r="DA16" s="626"/>
      <c r="DB16" s="626"/>
      <c r="DC16" s="626"/>
      <c r="DD16" s="632" t="s">
        <v>122</v>
      </c>
      <c r="DE16" s="624"/>
      <c r="DF16" s="624"/>
      <c r="DG16" s="624"/>
      <c r="DH16" s="624"/>
      <c r="DI16" s="624"/>
      <c r="DJ16" s="624"/>
      <c r="DK16" s="624"/>
      <c r="DL16" s="624"/>
      <c r="DM16" s="624"/>
      <c r="DN16" s="624"/>
      <c r="DO16" s="624"/>
      <c r="DP16" s="625"/>
      <c r="DQ16" s="632">
        <v>7165</v>
      </c>
      <c r="DR16" s="624"/>
      <c r="DS16" s="624"/>
      <c r="DT16" s="624"/>
      <c r="DU16" s="624"/>
      <c r="DV16" s="624"/>
      <c r="DW16" s="624"/>
      <c r="DX16" s="624"/>
      <c r="DY16" s="624"/>
      <c r="DZ16" s="624"/>
      <c r="EA16" s="624"/>
      <c r="EB16" s="624"/>
      <c r="EC16" s="633"/>
    </row>
    <row r="17" spans="2:133" ht="11.25" customHeight="1" x14ac:dyDescent="0.15">
      <c r="B17" s="620" t="s">
        <v>255</v>
      </c>
      <c r="C17" s="621"/>
      <c r="D17" s="621"/>
      <c r="E17" s="621"/>
      <c r="F17" s="621"/>
      <c r="G17" s="621"/>
      <c r="H17" s="621"/>
      <c r="I17" s="621"/>
      <c r="J17" s="621"/>
      <c r="K17" s="621"/>
      <c r="L17" s="621"/>
      <c r="M17" s="621"/>
      <c r="N17" s="621"/>
      <c r="O17" s="621"/>
      <c r="P17" s="621"/>
      <c r="Q17" s="622"/>
      <c r="R17" s="623">
        <v>69348</v>
      </c>
      <c r="S17" s="624"/>
      <c r="T17" s="624"/>
      <c r="U17" s="624"/>
      <c r="V17" s="624"/>
      <c r="W17" s="624"/>
      <c r="X17" s="624"/>
      <c r="Y17" s="625"/>
      <c r="Z17" s="626">
        <v>0.5</v>
      </c>
      <c r="AA17" s="626"/>
      <c r="AB17" s="626"/>
      <c r="AC17" s="626"/>
      <c r="AD17" s="627">
        <v>69348</v>
      </c>
      <c r="AE17" s="627"/>
      <c r="AF17" s="627"/>
      <c r="AG17" s="627"/>
      <c r="AH17" s="627"/>
      <c r="AI17" s="627"/>
      <c r="AJ17" s="627"/>
      <c r="AK17" s="627"/>
      <c r="AL17" s="628">
        <v>1.1000000000000001</v>
      </c>
      <c r="AM17" s="629"/>
      <c r="AN17" s="629"/>
      <c r="AO17" s="630"/>
      <c r="AP17" s="620" t="s">
        <v>256</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257</v>
      </c>
      <c r="CE17" s="621"/>
      <c r="CF17" s="621"/>
      <c r="CG17" s="621"/>
      <c r="CH17" s="621"/>
      <c r="CI17" s="621"/>
      <c r="CJ17" s="621"/>
      <c r="CK17" s="621"/>
      <c r="CL17" s="621"/>
      <c r="CM17" s="621"/>
      <c r="CN17" s="621"/>
      <c r="CO17" s="621"/>
      <c r="CP17" s="621"/>
      <c r="CQ17" s="622"/>
      <c r="CR17" s="623">
        <v>1548414</v>
      </c>
      <c r="CS17" s="624"/>
      <c r="CT17" s="624"/>
      <c r="CU17" s="624"/>
      <c r="CV17" s="624"/>
      <c r="CW17" s="624"/>
      <c r="CX17" s="624"/>
      <c r="CY17" s="625"/>
      <c r="CZ17" s="626">
        <v>12.4</v>
      </c>
      <c r="DA17" s="626"/>
      <c r="DB17" s="626"/>
      <c r="DC17" s="626"/>
      <c r="DD17" s="632" t="s">
        <v>122</v>
      </c>
      <c r="DE17" s="624"/>
      <c r="DF17" s="624"/>
      <c r="DG17" s="624"/>
      <c r="DH17" s="624"/>
      <c r="DI17" s="624"/>
      <c r="DJ17" s="624"/>
      <c r="DK17" s="624"/>
      <c r="DL17" s="624"/>
      <c r="DM17" s="624"/>
      <c r="DN17" s="624"/>
      <c r="DO17" s="624"/>
      <c r="DP17" s="625"/>
      <c r="DQ17" s="632">
        <v>1548414</v>
      </c>
      <c r="DR17" s="624"/>
      <c r="DS17" s="624"/>
      <c r="DT17" s="624"/>
      <c r="DU17" s="624"/>
      <c r="DV17" s="624"/>
      <c r="DW17" s="624"/>
      <c r="DX17" s="624"/>
      <c r="DY17" s="624"/>
      <c r="DZ17" s="624"/>
      <c r="EA17" s="624"/>
      <c r="EB17" s="624"/>
      <c r="EC17" s="633"/>
    </row>
    <row r="18" spans="2:133" ht="11.25" customHeight="1" x14ac:dyDescent="0.15">
      <c r="B18" s="620" t="s">
        <v>258</v>
      </c>
      <c r="C18" s="621"/>
      <c r="D18" s="621"/>
      <c r="E18" s="621"/>
      <c r="F18" s="621"/>
      <c r="G18" s="621"/>
      <c r="H18" s="621"/>
      <c r="I18" s="621"/>
      <c r="J18" s="621"/>
      <c r="K18" s="621"/>
      <c r="L18" s="621"/>
      <c r="M18" s="621"/>
      <c r="N18" s="621"/>
      <c r="O18" s="621"/>
      <c r="P18" s="621"/>
      <c r="Q18" s="622"/>
      <c r="R18" s="623">
        <v>9465</v>
      </c>
      <c r="S18" s="624"/>
      <c r="T18" s="624"/>
      <c r="U18" s="624"/>
      <c r="V18" s="624"/>
      <c r="W18" s="624"/>
      <c r="X18" s="624"/>
      <c r="Y18" s="625"/>
      <c r="Z18" s="626">
        <v>0.1</v>
      </c>
      <c r="AA18" s="626"/>
      <c r="AB18" s="626"/>
      <c r="AC18" s="626"/>
      <c r="AD18" s="627">
        <v>9465</v>
      </c>
      <c r="AE18" s="627"/>
      <c r="AF18" s="627"/>
      <c r="AG18" s="627"/>
      <c r="AH18" s="627"/>
      <c r="AI18" s="627"/>
      <c r="AJ18" s="627"/>
      <c r="AK18" s="627"/>
      <c r="AL18" s="628">
        <v>0.2</v>
      </c>
      <c r="AM18" s="629"/>
      <c r="AN18" s="629"/>
      <c r="AO18" s="630"/>
      <c r="AP18" s="620" t="s">
        <v>259</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260</v>
      </c>
      <c r="CE18" s="621"/>
      <c r="CF18" s="621"/>
      <c r="CG18" s="621"/>
      <c r="CH18" s="621"/>
      <c r="CI18" s="621"/>
      <c r="CJ18" s="621"/>
      <c r="CK18" s="621"/>
      <c r="CL18" s="621"/>
      <c r="CM18" s="621"/>
      <c r="CN18" s="621"/>
      <c r="CO18" s="621"/>
      <c r="CP18" s="621"/>
      <c r="CQ18" s="622"/>
      <c r="CR18" s="623">
        <v>32600</v>
      </c>
      <c r="CS18" s="624"/>
      <c r="CT18" s="624"/>
      <c r="CU18" s="624"/>
      <c r="CV18" s="624"/>
      <c r="CW18" s="624"/>
      <c r="CX18" s="624"/>
      <c r="CY18" s="625"/>
      <c r="CZ18" s="626">
        <v>0.3</v>
      </c>
      <c r="DA18" s="626"/>
      <c r="DB18" s="626"/>
      <c r="DC18" s="626"/>
      <c r="DD18" s="632" t="s">
        <v>122</v>
      </c>
      <c r="DE18" s="624"/>
      <c r="DF18" s="624"/>
      <c r="DG18" s="624"/>
      <c r="DH18" s="624"/>
      <c r="DI18" s="624"/>
      <c r="DJ18" s="624"/>
      <c r="DK18" s="624"/>
      <c r="DL18" s="624"/>
      <c r="DM18" s="624"/>
      <c r="DN18" s="624"/>
      <c r="DO18" s="624"/>
      <c r="DP18" s="625"/>
      <c r="DQ18" s="632">
        <v>32600</v>
      </c>
      <c r="DR18" s="624"/>
      <c r="DS18" s="624"/>
      <c r="DT18" s="624"/>
      <c r="DU18" s="624"/>
      <c r="DV18" s="624"/>
      <c r="DW18" s="624"/>
      <c r="DX18" s="624"/>
      <c r="DY18" s="624"/>
      <c r="DZ18" s="624"/>
      <c r="EA18" s="624"/>
      <c r="EB18" s="624"/>
      <c r="EC18" s="633"/>
    </row>
    <row r="19" spans="2:133" ht="11.25" customHeight="1" x14ac:dyDescent="0.15">
      <c r="B19" s="620" t="s">
        <v>261</v>
      </c>
      <c r="C19" s="621"/>
      <c r="D19" s="621"/>
      <c r="E19" s="621"/>
      <c r="F19" s="621"/>
      <c r="G19" s="621"/>
      <c r="H19" s="621"/>
      <c r="I19" s="621"/>
      <c r="J19" s="621"/>
      <c r="K19" s="621"/>
      <c r="L19" s="621"/>
      <c r="M19" s="621"/>
      <c r="N19" s="621"/>
      <c r="O19" s="621"/>
      <c r="P19" s="621"/>
      <c r="Q19" s="622"/>
      <c r="R19" s="623">
        <v>57202</v>
      </c>
      <c r="S19" s="624"/>
      <c r="T19" s="624"/>
      <c r="U19" s="624"/>
      <c r="V19" s="624"/>
      <c r="W19" s="624"/>
      <c r="X19" s="624"/>
      <c r="Y19" s="625"/>
      <c r="Z19" s="626">
        <v>0.4</v>
      </c>
      <c r="AA19" s="626"/>
      <c r="AB19" s="626"/>
      <c r="AC19" s="626"/>
      <c r="AD19" s="627">
        <v>57202</v>
      </c>
      <c r="AE19" s="627"/>
      <c r="AF19" s="627"/>
      <c r="AG19" s="627"/>
      <c r="AH19" s="627"/>
      <c r="AI19" s="627"/>
      <c r="AJ19" s="627"/>
      <c r="AK19" s="627"/>
      <c r="AL19" s="628">
        <v>0.9</v>
      </c>
      <c r="AM19" s="629"/>
      <c r="AN19" s="629"/>
      <c r="AO19" s="630"/>
      <c r="AP19" s="620" t="s">
        <v>262</v>
      </c>
      <c r="AQ19" s="621"/>
      <c r="AR19" s="621"/>
      <c r="AS19" s="621"/>
      <c r="AT19" s="621"/>
      <c r="AU19" s="621"/>
      <c r="AV19" s="621"/>
      <c r="AW19" s="621"/>
      <c r="AX19" s="621"/>
      <c r="AY19" s="621"/>
      <c r="AZ19" s="621"/>
      <c r="BA19" s="621"/>
      <c r="BB19" s="621"/>
      <c r="BC19" s="621"/>
      <c r="BD19" s="621"/>
      <c r="BE19" s="621"/>
      <c r="BF19" s="622"/>
      <c r="BG19" s="623">
        <v>62423</v>
      </c>
      <c r="BH19" s="624"/>
      <c r="BI19" s="624"/>
      <c r="BJ19" s="624"/>
      <c r="BK19" s="624"/>
      <c r="BL19" s="624"/>
      <c r="BM19" s="624"/>
      <c r="BN19" s="625"/>
      <c r="BO19" s="626">
        <v>2.9</v>
      </c>
      <c r="BP19" s="626"/>
      <c r="BQ19" s="626"/>
      <c r="BR19" s="626"/>
      <c r="BS19" s="627" t="s">
        <v>122</v>
      </c>
      <c r="BT19" s="627"/>
      <c r="BU19" s="627"/>
      <c r="BV19" s="627"/>
      <c r="BW19" s="627"/>
      <c r="BX19" s="627"/>
      <c r="BY19" s="627"/>
      <c r="BZ19" s="627"/>
      <c r="CA19" s="627"/>
      <c r="CB19" s="631"/>
      <c r="CD19" s="620" t="s">
        <v>263</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264</v>
      </c>
      <c r="C20" s="637"/>
      <c r="D20" s="637"/>
      <c r="E20" s="637"/>
      <c r="F20" s="637"/>
      <c r="G20" s="637"/>
      <c r="H20" s="637"/>
      <c r="I20" s="637"/>
      <c r="J20" s="637"/>
      <c r="K20" s="637"/>
      <c r="L20" s="637"/>
      <c r="M20" s="637"/>
      <c r="N20" s="637"/>
      <c r="O20" s="637"/>
      <c r="P20" s="637"/>
      <c r="Q20" s="638"/>
      <c r="R20" s="623">
        <v>2681</v>
      </c>
      <c r="S20" s="624"/>
      <c r="T20" s="624"/>
      <c r="U20" s="624"/>
      <c r="V20" s="624"/>
      <c r="W20" s="624"/>
      <c r="X20" s="624"/>
      <c r="Y20" s="625"/>
      <c r="Z20" s="626">
        <v>0</v>
      </c>
      <c r="AA20" s="626"/>
      <c r="AB20" s="626"/>
      <c r="AC20" s="626"/>
      <c r="AD20" s="627">
        <v>2681</v>
      </c>
      <c r="AE20" s="627"/>
      <c r="AF20" s="627"/>
      <c r="AG20" s="627"/>
      <c r="AH20" s="627"/>
      <c r="AI20" s="627"/>
      <c r="AJ20" s="627"/>
      <c r="AK20" s="627"/>
      <c r="AL20" s="628">
        <v>0</v>
      </c>
      <c r="AM20" s="629"/>
      <c r="AN20" s="629"/>
      <c r="AO20" s="630"/>
      <c r="AP20" s="620" t="s">
        <v>265</v>
      </c>
      <c r="AQ20" s="621"/>
      <c r="AR20" s="621"/>
      <c r="AS20" s="621"/>
      <c r="AT20" s="621"/>
      <c r="AU20" s="621"/>
      <c r="AV20" s="621"/>
      <c r="AW20" s="621"/>
      <c r="AX20" s="621"/>
      <c r="AY20" s="621"/>
      <c r="AZ20" s="621"/>
      <c r="BA20" s="621"/>
      <c r="BB20" s="621"/>
      <c r="BC20" s="621"/>
      <c r="BD20" s="621"/>
      <c r="BE20" s="621"/>
      <c r="BF20" s="622"/>
      <c r="BG20" s="623">
        <v>62423</v>
      </c>
      <c r="BH20" s="624"/>
      <c r="BI20" s="624"/>
      <c r="BJ20" s="624"/>
      <c r="BK20" s="624"/>
      <c r="BL20" s="624"/>
      <c r="BM20" s="624"/>
      <c r="BN20" s="625"/>
      <c r="BO20" s="626">
        <v>2.9</v>
      </c>
      <c r="BP20" s="626"/>
      <c r="BQ20" s="626"/>
      <c r="BR20" s="626"/>
      <c r="BS20" s="627" t="s">
        <v>122</v>
      </c>
      <c r="BT20" s="627"/>
      <c r="BU20" s="627"/>
      <c r="BV20" s="627"/>
      <c r="BW20" s="627"/>
      <c r="BX20" s="627"/>
      <c r="BY20" s="627"/>
      <c r="BZ20" s="627"/>
      <c r="CA20" s="627"/>
      <c r="CB20" s="631"/>
      <c r="CD20" s="620" t="s">
        <v>266</v>
      </c>
      <c r="CE20" s="621"/>
      <c r="CF20" s="621"/>
      <c r="CG20" s="621"/>
      <c r="CH20" s="621"/>
      <c r="CI20" s="621"/>
      <c r="CJ20" s="621"/>
      <c r="CK20" s="621"/>
      <c r="CL20" s="621"/>
      <c r="CM20" s="621"/>
      <c r="CN20" s="621"/>
      <c r="CO20" s="621"/>
      <c r="CP20" s="621"/>
      <c r="CQ20" s="622"/>
      <c r="CR20" s="623">
        <v>12468581</v>
      </c>
      <c r="CS20" s="624"/>
      <c r="CT20" s="624"/>
      <c r="CU20" s="624"/>
      <c r="CV20" s="624"/>
      <c r="CW20" s="624"/>
      <c r="CX20" s="624"/>
      <c r="CY20" s="625"/>
      <c r="CZ20" s="626">
        <v>100</v>
      </c>
      <c r="DA20" s="626"/>
      <c r="DB20" s="626"/>
      <c r="DC20" s="626"/>
      <c r="DD20" s="632">
        <v>2626604</v>
      </c>
      <c r="DE20" s="624"/>
      <c r="DF20" s="624"/>
      <c r="DG20" s="624"/>
      <c r="DH20" s="624"/>
      <c r="DI20" s="624"/>
      <c r="DJ20" s="624"/>
      <c r="DK20" s="624"/>
      <c r="DL20" s="624"/>
      <c r="DM20" s="624"/>
      <c r="DN20" s="624"/>
      <c r="DO20" s="624"/>
      <c r="DP20" s="625"/>
      <c r="DQ20" s="632">
        <v>7718395</v>
      </c>
      <c r="DR20" s="624"/>
      <c r="DS20" s="624"/>
      <c r="DT20" s="624"/>
      <c r="DU20" s="624"/>
      <c r="DV20" s="624"/>
      <c r="DW20" s="624"/>
      <c r="DX20" s="624"/>
      <c r="DY20" s="624"/>
      <c r="DZ20" s="624"/>
      <c r="EA20" s="624"/>
      <c r="EB20" s="624"/>
      <c r="EC20" s="633"/>
    </row>
    <row r="21" spans="2:133" ht="11.25" customHeight="1" x14ac:dyDescent="0.15">
      <c r="B21" s="620" t="s">
        <v>267</v>
      </c>
      <c r="C21" s="621"/>
      <c r="D21" s="621"/>
      <c r="E21" s="621"/>
      <c r="F21" s="621"/>
      <c r="G21" s="621"/>
      <c r="H21" s="621"/>
      <c r="I21" s="621"/>
      <c r="J21" s="621"/>
      <c r="K21" s="621"/>
      <c r="L21" s="621"/>
      <c r="M21" s="621"/>
      <c r="N21" s="621"/>
      <c r="O21" s="621"/>
      <c r="P21" s="621"/>
      <c r="Q21" s="622"/>
      <c r="R21" s="623">
        <v>3884307</v>
      </c>
      <c r="S21" s="624"/>
      <c r="T21" s="624"/>
      <c r="U21" s="624"/>
      <c r="V21" s="624"/>
      <c r="W21" s="624"/>
      <c r="X21" s="624"/>
      <c r="Y21" s="625"/>
      <c r="Z21" s="626">
        <v>30.1</v>
      </c>
      <c r="AA21" s="626"/>
      <c r="AB21" s="626"/>
      <c r="AC21" s="626"/>
      <c r="AD21" s="627">
        <v>3317299</v>
      </c>
      <c r="AE21" s="627"/>
      <c r="AF21" s="627"/>
      <c r="AG21" s="627"/>
      <c r="AH21" s="627"/>
      <c r="AI21" s="627"/>
      <c r="AJ21" s="627"/>
      <c r="AK21" s="627"/>
      <c r="AL21" s="628">
        <v>54.6</v>
      </c>
      <c r="AM21" s="629"/>
      <c r="AN21" s="629"/>
      <c r="AO21" s="630"/>
      <c r="AP21" s="620" t="s">
        <v>268</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269</v>
      </c>
      <c r="C22" s="621"/>
      <c r="D22" s="621"/>
      <c r="E22" s="621"/>
      <c r="F22" s="621"/>
      <c r="G22" s="621"/>
      <c r="H22" s="621"/>
      <c r="I22" s="621"/>
      <c r="J22" s="621"/>
      <c r="K22" s="621"/>
      <c r="L22" s="621"/>
      <c r="M22" s="621"/>
      <c r="N22" s="621"/>
      <c r="O22" s="621"/>
      <c r="P22" s="621"/>
      <c r="Q22" s="622"/>
      <c r="R22" s="623">
        <v>3317299</v>
      </c>
      <c r="S22" s="624"/>
      <c r="T22" s="624"/>
      <c r="U22" s="624"/>
      <c r="V22" s="624"/>
      <c r="W22" s="624"/>
      <c r="X22" s="624"/>
      <c r="Y22" s="625"/>
      <c r="Z22" s="626">
        <v>25.7</v>
      </c>
      <c r="AA22" s="626"/>
      <c r="AB22" s="626"/>
      <c r="AC22" s="626"/>
      <c r="AD22" s="627">
        <v>3317299</v>
      </c>
      <c r="AE22" s="627"/>
      <c r="AF22" s="627"/>
      <c r="AG22" s="627"/>
      <c r="AH22" s="627"/>
      <c r="AI22" s="627"/>
      <c r="AJ22" s="627"/>
      <c r="AK22" s="627"/>
      <c r="AL22" s="628">
        <v>54.6</v>
      </c>
      <c r="AM22" s="629"/>
      <c r="AN22" s="629"/>
      <c r="AO22" s="630"/>
      <c r="AP22" s="620" t="s">
        <v>270</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271</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272</v>
      </c>
      <c r="C23" s="621"/>
      <c r="D23" s="621"/>
      <c r="E23" s="621"/>
      <c r="F23" s="621"/>
      <c r="G23" s="621"/>
      <c r="H23" s="621"/>
      <c r="I23" s="621"/>
      <c r="J23" s="621"/>
      <c r="K23" s="621"/>
      <c r="L23" s="621"/>
      <c r="M23" s="621"/>
      <c r="N23" s="621"/>
      <c r="O23" s="621"/>
      <c r="P23" s="621"/>
      <c r="Q23" s="622"/>
      <c r="R23" s="623">
        <v>567008</v>
      </c>
      <c r="S23" s="624"/>
      <c r="T23" s="624"/>
      <c r="U23" s="624"/>
      <c r="V23" s="624"/>
      <c r="W23" s="624"/>
      <c r="X23" s="624"/>
      <c r="Y23" s="625"/>
      <c r="Z23" s="626">
        <v>4.4000000000000004</v>
      </c>
      <c r="AA23" s="626"/>
      <c r="AB23" s="626"/>
      <c r="AC23" s="626"/>
      <c r="AD23" s="627" t="s">
        <v>122</v>
      </c>
      <c r="AE23" s="627"/>
      <c r="AF23" s="627"/>
      <c r="AG23" s="627"/>
      <c r="AH23" s="627"/>
      <c r="AI23" s="627"/>
      <c r="AJ23" s="627"/>
      <c r="AK23" s="627"/>
      <c r="AL23" s="628" t="s">
        <v>122</v>
      </c>
      <c r="AM23" s="629"/>
      <c r="AN23" s="629"/>
      <c r="AO23" s="630"/>
      <c r="AP23" s="620" t="s">
        <v>273</v>
      </c>
      <c r="AQ23" s="639"/>
      <c r="AR23" s="639"/>
      <c r="AS23" s="639"/>
      <c r="AT23" s="639"/>
      <c r="AU23" s="639"/>
      <c r="AV23" s="639"/>
      <c r="AW23" s="639"/>
      <c r="AX23" s="639"/>
      <c r="AY23" s="639"/>
      <c r="AZ23" s="639"/>
      <c r="BA23" s="639"/>
      <c r="BB23" s="639"/>
      <c r="BC23" s="639"/>
      <c r="BD23" s="639"/>
      <c r="BE23" s="639"/>
      <c r="BF23" s="640"/>
      <c r="BG23" s="623">
        <v>62423</v>
      </c>
      <c r="BH23" s="624"/>
      <c r="BI23" s="624"/>
      <c r="BJ23" s="624"/>
      <c r="BK23" s="624"/>
      <c r="BL23" s="624"/>
      <c r="BM23" s="624"/>
      <c r="BN23" s="625"/>
      <c r="BO23" s="626">
        <v>2.9</v>
      </c>
      <c r="BP23" s="626"/>
      <c r="BQ23" s="626"/>
      <c r="BR23" s="626"/>
      <c r="BS23" s="627" t="s">
        <v>122</v>
      </c>
      <c r="BT23" s="627"/>
      <c r="BU23" s="627"/>
      <c r="BV23" s="627"/>
      <c r="BW23" s="627"/>
      <c r="BX23" s="627"/>
      <c r="BY23" s="627"/>
      <c r="BZ23" s="627"/>
      <c r="CA23" s="627"/>
      <c r="CB23" s="631"/>
      <c r="CD23" s="605" t="s">
        <v>213</v>
      </c>
      <c r="CE23" s="606"/>
      <c r="CF23" s="606"/>
      <c r="CG23" s="606"/>
      <c r="CH23" s="606"/>
      <c r="CI23" s="606"/>
      <c r="CJ23" s="606"/>
      <c r="CK23" s="606"/>
      <c r="CL23" s="606"/>
      <c r="CM23" s="606"/>
      <c r="CN23" s="606"/>
      <c r="CO23" s="606"/>
      <c r="CP23" s="606"/>
      <c r="CQ23" s="607"/>
      <c r="CR23" s="605" t="s">
        <v>274</v>
      </c>
      <c r="CS23" s="606"/>
      <c r="CT23" s="606"/>
      <c r="CU23" s="606"/>
      <c r="CV23" s="606"/>
      <c r="CW23" s="606"/>
      <c r="CX23" s="606"/>
      <c r="CY23" s="607"/>
      <c r="CZ23" s="605" t="s">
        <v>275</v>
      </c>
      <c r="DA23" s="606"/>
      <c r="DB23" s="606"/>
      <c r="DC23" s="607"/>
      <c r="DD23" s="605" t="s">
        <v>276</v>
      </c>
      <c r="DE23" s="606"/>
      <c r="DF23" s="606"/>
      <c r="DG23" s="606"/>
      <c r="DH23" s="606"/>
      <c r="DI23" s="606"/>
      <c r="DJ23" s="606"/>
      <c r="DK23" s="607"/>
      <c r="DL23" s="650" t="s">
        <v>277</v>
      </c>
      <c r="DM23" s="651"/>
      <c r="DN23" s="651"/>
      <c r="DO23" s="651"/>
      <c r="DP23" s="651"/>
      <c r="DQ23" s="651"/>
      <c r="DR23" s="651"/>
      <c r="DS23" s="651"/>
      <c r="DT23" s="651"/>
      <c r="DU23" s="651"/>
      <c r="DV23" s="652"/>
      <c r="DW23" s="605" t="s">
        <v>278</v>
      </c>
      <c r="DX23" s="606"/>
      <c r="DY23" s="606"/>
      <c r="DZ23" s="606"/>
      <c r="EA23" s="606"/>
      <c r="EB23" s="606"/>
      <c r="EC23" s="607"/>
    </row>
    <row r="24" spans="2:133" ht="11.25" customHeight="1" x14ac:dyDescent="0.15">
      <c r="B24" s="620" t="s">
        <v>279</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280</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281</v>
      </c>
      <c r="CE24" s="610"/>
      <c r="CF24" s="610"/>
      <c r="CG24" s="610"/>
      <c r="CH24" s="610"/>
      <c r="CI24" s="610"/>
      <c r="CJ24" s="610"/>
      <c r="CK24" s="610"/>
      <c r="CL24" s="610"/>
      <c r="CM24" s="610"/>
      <c r="CN24" s="610"/>
      <c r="CO24" s="610"/>
      <c r="CP24" s="610"/>
      <c r="CQ24" s="611"/>
      <c r="CR24" s="612">
        <v>5674114</v>
      </c>
      <c r="CS24" s="613"/>
      <c r="CT24" s="613"/>
      <c r="CU24" s="613"/>
      <c r="CV24" s="613"/>
      <c r="CW24" s="613"/>
      <c r="CX24" s="613"/>
      <c r="CY24" s="614"/>
      <c r="CZ24" s="617">
        <v>45.5</v>
      </c>
      <c r="DA24" s="618"/>
      <c r="DB24" s="618"/>
      <c r="DC24" s="634"/>
      <c r="DD24" s="653">
        <v>4306036</v>
      </c>
      <c r="DE24" s="613"/>
      <c r="DF24" s="613"/>
      <c r="DG24" s="613"/>
      <c r="DH24" s="613"/>
      <c r="DI24" s="613"/>
      <c r="DJ24" s="613"/>
      <c r="DK24" s="614"/>
      <c r="DL24" s="653">
        <v>3555573</v>
      </c>
      <c r="DM24" s="613"/>
      <c r="DN24" s="613"/>
      <c r="DO24" s="613"/>
      <c r="DP24" s="613"/>
      <c r="DQ24" s="613"/>
      <c r="DR24" s="613"/>
      <c r="DS24" s="613"/>
      <c r="DT24" s="613"/>
      <c r="DU24" s="613"/>
      <c r="DV24" s="614"/>
      <c r="DW24" s="617">
        <v>58.4</v>
      </c>
      <c r="DX24" s="618"/>
      <c r="DY24" s="618"/>
      <c r="DZ24" s="618"/>
      <c r="EA24" s="618"/>
      <c r="EB24" s="618"/>
      <c r="EC24" s="619"/>
    </row>
    <row r="25" spans="2:133" ht="11.25" customHeight="1" x14ac:dyDescent="0.15">
      <c r="B25" s="620" t="s">
        <v>282</v>
      </c>
      <c r="C25" s="621"/>
      <c r="D25" s="621"/>
      <c r="E25" s="621"/>
      <c r="F25" s="621"/>
      <c r="G25" s="621"/>
      <c r="H25" s="621"/>
      <c r="I25" s="621"/>
      <c r="J25" s="621"/>
      <c r="K25" s="621"/>
      <c r="L25" s="621"/>
      <c r="M25" s="621"/>
      <c r="N25" s="621"/>
      <c r="O25" s="621"/>
      <c r="P25" s="621"/>
      <c r="Q25" s="622"/>
      <c r="R25" s="623">
        <v>6694193</v>
      </c>
      <c r="S25" s="624"/>
      <c r="T25" s="624"/>
      <c r="U25" s="624"/>
      <c r="V25" s="624"/>
      <c r="W25" s="624"/>
      <c r="X25" s="624"/>
      <c r="Y25" s="625"/>
      <c r="Z25" s="626">
        <v>51.9</v>
      </c>
      <c r="AA25" s="626"/>
      <c r="AB25" s="626"/>
      <c r="AC25" s="626"/>
      <c r="AD25" s="627">
        <v>6064762</v>
      </c>
      <c r="AE25" s="627"/>
      <c r="AF25" s="627"/>
      <c r="AG25" s="627"/>
      <c r="AH25" s="627"/>
      <c r="AI25" s="627"/>
      <c r="AJ25" s="627"/>
      <c r="AK25" s="627"/>
      <c r="AL25" s="628">
        <v>99.9</v>
      </c>
      <c r="AM25" s="629"/>
      <c r="AN25" s="629"/>
      <c r="AO25" s="630"/>
      <c r="AP25" s="620" t="s">
        <v>283</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284</v>
      </c>
      <c r="CE25" s="621"/>
      <c r="CF25" s="621"/>
      <c r="CG25" s="621"/>
      <c r="CH25" s="621"/>
      <c r="CI25" s="621"/>
      <c r="CJ25" s="621"/>
      <c r="CK25" s="621"/>
      <c r="CL25" s="621"/>
      <c r="CM25" s="621"/>
      <c r="CN25" s="621"/>
      <c r="CO25" s="621"/>
      <c r="CP25" s="621"/>
      <c r="CQ25" s="622"/>
      <c r="CR25" s="623">
        <v>2089136</v>
      </c>
      <c r="CS25" s="656"/>
      <c r="CT25" s="656"/>
      <c r="CU25" s="656"/>
      <c r="CV25" s="656"/>
      <c r="CW25" s="656"/>
      <c r="CX25" s="656"/>
      <c r="CY25" s="657"/>
      <c r="CZ25" s="628">
        <v>16.8</v>
      </c>
      <c r="DA25" s="654"/>
      <c r="DB25" s="654"/>
      <c r="DC25" s="658"/>
      <c r="DD25" s="632">
        <v>2002839</v>
      </c>
      <c r="DE25" s="656"/>
      <c r="DF25" s="656"/>
      <c r="DG25" s="656"/>
      <c r="DH25" s="656"/>
      <c r="DI25" s="656"/>
      <c r="DJ25" s="656"/>
      <c r="DK25" s="657"/>
      <c r="DL25" s="632">
        <v>1766584</v>
      </c>
      <c r="DM25" s="656"/>
      <c r="DN25" s="656"/>
      <c r="DO25" s="656"/>
      <c r="DP25" s="656"/>
      <c r="DQ25" s="656"/>
      <c r="DR25" s="656"/>
      <c r="DS25" s="656"/>
      <c r="DT25" s="656"/>
      <c r="DU25" s="656"/>
      <c r="DV25" s="657"/>
      <c r="DW25" s="628">
        <v>29</v>
      </c>
      <c r="DX25" s="654"/>
      <c r="DY25" s="654"/>
      <c r="DZ25" s="654"/>
      <c r="EA25" s="654"/>
      <c r="EB25" s="654"/>
      <c r="EC25" s="655"/>
    </row>
    <row r="26" spans="2:133" ht="11.25" customHeight="1" x14ac:dyDescent="0.15">
      <c r="B26" s="620" t="s">
        <v>285</v>
      </c>
      <c r="C26" s="621"/>
      <c r="D26" s="621"/>
      <c r="E26" s="621"/>
      <c r="F26" s="621"/>
      <c r="G26" s="621"/>
      <c r="H26" s="621"/>
      <c r="I26" s="621"/>
      <c r="J26" s="621"/>
      <c r="K26" s="621"/>
      <c r="L26" s="621"/>
      <c r="M26" s="621"/>
      <c r="N26" s="621"/>
      <c r="O26" s="621"/>
      <c r="P26" s="621"/>
      <c r="Q26" s="622"/>
      <c r="R26" s="623">
        <v>979</v>
      </c>
      <c r="S26" s="624"/>
      <c r="T26" s="624"/>
      <c r="U26" s="624"/>
      <c r="V26" s="624"/>
      <c r="W26" s="624"/>
      <c r="X26" s="624"/>
      <c r="Y26" s="625"/>
      <c r="Z26" s="626">
        <v>0</v>
      </c>
      <c r="AA26" s="626"/>
      <c r="AB26" s="626"/>
      <c r="AC26" s="626"/>
      <c r="AD26" s="627">
        <v>979</v>
      </c>
      <c r="AE26" s="627"/>
      <c r="AF26" s="627"/>
      <c r="AG26" s="627"/>
      <c r="AH26" s="627"/>
      <c r="AI26" s="627"/>
      <c r="AJ26" s="627"/>
      <c r="AK26" s="627"/>
      <c r="AL26" s="628">
        <v>0</v>
      </c>
      <c r="AM26" s="629"/>
      <c r="AN26" s="629"/>
      <c r="AO26" s="630"/>
      <c r="AP26" s="620" t="s">
        <v>286</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287</v>
      </c>
      <c r="CE26" s="621"/>
      <c r="CF26" s="621"/>
      <c r="CG26" s="621"/>
      <c r="CH26" s="621"/>
      <c r="CI26" s="621"/>
      <c r="CJ26" s="621"/>
      <c r="CK26" s="621"/>
      <c r="CL26" s="621"/>
      <c r="CM26" s="621"/>
      <c r="CN26" s="621"/>
      <c r="CO26" s="621"/>
      <c r="CP26" s="621"/>
      <c r="CQ26" s="622"/>
      <c r="CR26" s="623">
        <v>1089406</v>
      </c>
      <c r="CS26" s="624"/>
      <c r="CT26" s="624"/>
      <c r="CU26" s="624"/>
      <c r="CV26" s="624"/>
      <c r="CW26" s="624"/>
      <c r="CX26" s="624"/>
      <c r="CY26" s="625"/>
      <c r="CZ26" s="628">
        <v>8.6999999999999993</v>
      </c>
      <c r="DA26" s="654"/>
      <c r="DB26" s="654"/>
      <c r="DC26" s="658"/>
      <c r="DD26" s="632">
        <v>1047495</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4"/>
      <c r="DY26" s="654"/>
      <c r="DZ26" s="654"/>
      <c r="EA26" s="654"/>
      <c r="EB26" s="654"/>
      <c r="EC26" s="655"/>
    </row>
    <row r="27" spans="2:133" ht="11.25" customHeight="1" x14ac:dyDescent="0.15">
      <c r="B27" s="620" t="s">
        <v>288</v>
      </c>
      <c r="C27" s="621"/>
      <c r="D27" s="621"/>
      <c r="E27" s="621"/>
      <c r="F27" s="621"/>
      <c r="G27" s="621"/>
      <c r="H27" s="621"/>
      <c r="I27" s="621"/>
      <c r="J27" s="621"/>
      <c r="K27" s="621"/>
      <c r="L27" s="621"/>
      <c r="M27" s="621"/>
      <c r="N27" s="621"/>
      <c r="O27" s="621"/>
      <c r="P27" s="621"/>
      <c r="Q27" s="622"/>
      <c r="R27" s="623">
        <v>68238</v>
      </c>
      <c r="S27" s="624"/>
      <c r="T27" s="624"/>
      <c r="U27" s="624"/>
      <c r="V27" s="624"/>
      <c r="W27" s="624"/>
      <c r="X27" s="624"/>
      <c r="Y27" s="625"/>
      <c r="Z27" s="626">
        <v>0.5</v>
      </c>
      <c r="AA27" s="626"/>
      <c r="AB27" s="626"/>
      <c r="AC27" s="626"/>
      <c r="AD27" s="627" t="s">
        <v>122</v>
      </c>
      <c r="AE27" s="627"/>
      <c r="AF27" s="627"/>
      <c r="AG27" s="627"/>
      <c r="AH27" s="627"/>
      <c r="AI27" s="627"/>
      <c r="AJ27" s="627"/>
      <c r="AK27" s="627"/>
      <c r="AL27" s="628" t="s">
        <v>122</v>
      </c>
      <c r="AM27" s="629"/>
      <c r="AN27" s="629"/>
      <c r="AO27" s="630"/>
      <c r="AP27" s="620" t="s">
        <v>289</v>
      </c>
      <c r="AQ27" s="621"/>
      <c r="AR27" s="621"/>
      <c r="AS27" s="621"/>
      <c r="AT27" s="621"/>
      <c r="AU27" s="621"/>
      <c r="AV27" s="621"/>
      <c r="AW27" s="621"/>
      <c r="AX27" s="621"/>
      <c r="AY27" s="621"/>
      <c r="AZ27" s="621"/>
      <c r="BA27" s="621"/>
      <c r="BB27" s="621"/>
      <c r="BC27" s="621"/>
      <c r="BD27" s="621"/>
      <c r="BE27" s="621"/>
      <c r="BF27" s="622"/>
      <c r="BG27" s="623">
        <v>2151474</v>
      </c>
      <c r="BH27" s="624"/>
      <c r="BI27" s="624"/>
      <c r="BJ27" s="624"/>
      <c r="BK27" s="624"/>
      <c r="BL27" s="624"/>
      <c r="BM27" s="624"/>
      <c r="BN27" s="625"/>
      <c r="BO27" s="626">
        <v>100</v>
      </c>
      <c r="BP27" s="626"/>
      <c r="BQ27" s="626"/>
      <c r="BR27" s="626"/>
      <c r="BS27" s="627">
        <v>36937</v>
      </c>
      <c r="BT27" s="627"/>
      <c r="BU27" s="627"/>
      <c r="BV27" s="627"/>
      <c r="BW27" s="627"/>
      <c r="BX27" s="627"/>
      <c r="BY27" s="627"/>
      <c r="BZ27" s="627"/>
      <c r="CA27" s="627"/>
      <c r="CB27" s="631"/>
      <c r="CD27" s="620" t="s">
        <v>290</v>
      </c>
      <c r="CE27" s="621"/>
      <c r="CF27" s="621"/>
      <c r="CG27" s="621"/>
      <c r="CH27" s="621"/>
      <c r="CI27" s="621"/>
      <c r="CJ27" s="621"/>
      <c r="CK27" s="621"/>
      <c r="CL27" s="621"/>
      <c r="CM27" s="621"/>
      <c r="CN27" s="621"/>
      <c r="CO27" s="621"/>
      <c r="CP27" s="621"/>
      <c r="CQ27" s="622"/>
      <c r="CR27" s="623">
        <v>2036564</v>
      </c>
      <c r="CS27" s="656"/>
      <c r="CT27" s="656"/>
      <c r="CU27" s="656"/>
      <c r="CV27" s="656"/>
      <c r="CW27" s="656"/>
      <c r="CX27" s="656"/>
      <c r="CY27" s="657"/>
      <c r="CZ27" s="628">
        <v>16.3</v>
      </c>
      <c r="DA27" s="654"/>
      <c r="DB27" s="654"/>
      <c r="DC27" s="658"/>
      <c r="DD27" s="632">
        <v>754783</v>
      </c>
      <c r="DE27" s="656"/>
      <c r="DF27" s="656"/>
      <c r="DG27" s="656"/>
      <c r="DH27" s="656"/>
      <c r="DI27" s="656"/>
      <c r="DJ27" s="656"/>
      <c r="DK27" s="657"/>
      <c r="DL27" s="632">
        <v>565491</v>
      </c>
      <c r="DM27" s="656"/>
      <c r="DN27" s="656"/>
      <c r="DO27" s="656"/>
      <c r="DP27" s="656"/>
      <c r="DQ27" s="656"/>
      <c r="DR27" s="656"/>
      <c r="DS27" s="656"/>
      <c r="DT27" s="656"/>
      <c r="DU27" s="656"/>
      <c r="DV27" s="657"/>
      <c r="DW27" s="628">
        <v>9.3000000000000007</v>
      </c>
      <c r="DX27" s="654"/>
      <c r="DY27" s="654"/>
      <c r="DZ27" s="654"/>
      <c r="EA27" s="654"/>
      <c r="EB27" s="654"/>
      <c r="EC27" s="655"/>
    </row>
    <row r="28" spans="2:133" ht="11.25" customHeight="1" x14ac:dyDescent="0.15">
      <c r="B28" s="620" t="s">
        <v>291</v>
      </c>
      <c r="C28" s="621"/>
      <c r="D28" s="621"/>
      <c r="E28" s="621"/>
      <c r="F28" s="621"/>
      <c r="G28" s="621"/>
      <c r="H28" s="621"/>
      <c r="I28" s="621"/>
      <c r="J28" s="621"/>
      <c r="K28" s="621"/>
      <c r="L28" s="621"/>
      <c r="M28" s="621"/>
      <c r="N28" s="621"/>
      <c r="O28" s="621"/>
      <c r="P28" s="621"/>
      <c r="Q28" s="622"/>
      <c r="R28" s="623">
        <v>63592</v>
      </c>
      <c r="S28" s="624"/>
      <c r="T28" s="624"/>
      <c r="U28" s="624"/>
      <c r="V28" s="624"/>
      <c r="W28" s="624"/>
      <c r="X28" s="624"/>
      <c r="Y28" s="625"/>
      <c r="Z28" s="626">
        <v>0.5</v>
      </c>
      <c r="AA28" s="626"/>
      <c r="AB28" s="626"/>
      <c r="AC28" s="626"/>
      <c r="AD28" s="627">
        <v>6097</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292</v>
      </c>
      <c r="CE28" s="621"/>
      <c r="CF28" s="621"/>
      <c r="CG28" s="621"/>
      <c r="CH28" s="621"/>
      <c r="CI28" s="621"/>
      <c r="CJ28" s="621"/>
      <c r="CK28" s="621"/>
      <c r="CL28" s="621"/>
      <c r="CM28" s="621"/>
      <c r="CN28" s="621"/>
      <c r="CO28" s="621"/>
      <c r="CP28" s="621"/>
      <c r="CQ28" s="622"/>
      <c r="CR28" s="623">
        <v>1548414</v>
      </c>
      <c r="CS28" s="624"/>
      <c r="CT28" s="624"/>
      <c r="CU28" s="624"/>
      <c r="CV28" s="624"/>
      <c r="CW28" s="624"/>
      <c r="CX28" s="624"/>
      <c r="CY28" s="625"/>
      <c r="CZ28" s="628">
        <v>12.4</v>
      </c>
      <c r="DA28" s="654"/>
      <c r="DB28" s="654"/>
      <c r="DC28" s="658"/>
      <c r="DD28" s="632">
        <v>1548414</v>
      </c>
      <c r="DE28" s="624"/>
      <c r="DF28" s="624"/>
      <c r="DG28" s="624"/>
      <c r="DH28" s="624"/>
      <c r="DI28" s="624"/>
      <c r="DJ28" s="624"/>
      <c r="DK28" s="625"/>
      <c r="DL28" s="632">
        <v>1223498</v>
      </c>
      <c r="DM28" s="624"/>
      <c r="DN28" s="624"/>
      <c r="DO28" s="624"/>
      <c r="DP28" s="624"/>
      <c r="DQ28" s="624"/>
      <c r="DR28" s="624"/>
      <c r="DS28" s="624"/>
      <c r="DT28" s="624"/>
      <c r="DU28" s="624"/>
      <c r="DV28" s="625"/>
      <c r="DW28" s="628">
        <v>20.100000000000001</v>
      </c>
      <c r="DX28" s="654"/>
      <c r="DY28" s="654"/>
      <c r="DZ28" s="654"/>
      <c r="EA28" s="654"/>
      <c r="EB28" s="654"/>
      <c r="EC28" s="655"/>
    </row>
    <row r="29" spans="2:133" ht="11.25" customHeight="1" x14ac:dyDescent="0.15">
      <c r="B29" s="620" t="s">
        <v>293</v>
      </c>
      <c r="C29" s="621"/>
      <c r="D29" s="621"/>
      <c r="E29" s="621"/>
      <c r="F29" s="621"/>
      <c r="G29" s="621"/>
      <c r="H29" s="621"/>
      <c r="I29" s="621"/>
      <c r="J29" s="621"/>
      <c r="K29" s="621"/>
      <c r="L29" s="621"/>
      <c r="M29" s="621"/>
      <c r="N29" s="621"/>
      <c r="O29" s="621"/>
      <c r="P29" s="621"/>
      <c r="Q29" s="622"/>
      <c r="R29" s="623">
        <v>27616</v>
      </c>
      <c r="S29" s="624"/>
      <c r="T29" s="624"/>
      <c r="U29" s="624"/>
      <c r="V29" s="624"/>
      <c r="W29" s="624"/>
      <c r="X29" s="624"/>
      <c r="Y29" s="625"/>
      <c r="Z29" s="626">
        <v>0.2</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294</v>
      </c>
      <c r="CE29" s="660"/>
      <c r="CF29" s="620" t="s">
        <v>66</v>
      </c>
      <c r="CG29" s="621"/>
      <c r="CH29" s="621"/>
      <c r="CI29" s="621"/>
      <c r="CJ29" s="621"/>
      <c r="CK29" s="621"/>
      <c r="CL29" s="621"/>
      <c r="CM29" s="621"/>
      <c r="CN29" s="621"/>
      <c r="CO29" s="621"/>
      <c r="CP29" s="621"/>
      <c r="CQ29" s="622"/>
      <c r="CR29" s="623">
        <v>1548101</v>
      </c>
      <c r="CS29" s="656"/>
      <c r="CT29" s="656"/>
      <c r="CU29" s="656"/>
      <c r="CV29" s="656"/>
      <c r="CW29" s="656"/>
      <c r="CX29" s="656"/>
      <c r="CY29" s="657"/>
      <c r="CZ29" s="628">
        <v>12.4</v>
      </c>
      <c r="DA29" s="654"/>
      <c r="DB29" s="654"/>
      <c r="DC29" s="658"/>
      <c r="DD29" s="632">
        <v>1548101</v>
      </c>
      <c r="DE29" s="656"/>
      <c r="DF29" s="656"/>
      <c r="DG29" s="656"/>
      <c r="DH29" s="656"/>
      <c r="DI29" s="656"/>
      <c r="DJ29" s="656"/>
      <c r="DK29" s="657"/>
      <c r="DL29" s="632">
        <v>1223185</v>
      </c>
      <c r="DM29" s="656"/>
      <c r="DN29" s="656"/>
      <c r="DO29" s="656"/>
      <c r="DP29" s="656"/>
      <c r="DQ29" s="656"/>
      <c r="DR29" s="656"/>
      <c r="DS29" s="656"/>
      <c r="DT29" s="656"/>
      <c r="DU29" s="656"/>
      <c r="DV29" s="657"/>
      <c r="DW29" s="628">
        <v>20.100000000000001</v>
      </c>
      <c r="DX29" s="654"/>
      <c r="DY29" s="654"/>
      <c r="DZ29" s="654"/>
      <c r="EA29" s="654"/>
      <c r="EB29" s="654"/>
      <c r="EC29" s="655"/>
    </row>
    <row r="30" spans="2:133" ht="11.25" customHeight="1" x14ac:dyDescent="0.15">
      <c r="B30" s="620" t="s">
        <v>295</v>
      </c>
      <c r="C30" s="621"/>
      <c r="D30" s="621"/>
      <c r="E30" s="621"/>
      <c r="F30" s="621"/>
      <c r="G30" s="621"/>
      <c r="H30" s="621"/>
      <c r="I30" s="621"/>
      <c r="J30" s="621"/>
      <c r="K30" s="621"/>
      <c r="L30" s="621"/>
      <c r="M30" s="621"/>
      <c r="N30" s="621"/>
      <c r="O30" s="621"/>
      <c r="P30" s="621"/>
      <c r="Q30" s="622"/>
      <c r="R30" s="623">
        <v>1470025</v>
      </c>
      <c r="S30" s="624"/>
      <c r="T30" s="624"/>
      <c r="U30" s="624"/>
      <c r="V30" s="624"/>
      <c r="W30" s="624"/>
      <c r="X30" s="624"/>
      <c r="Y30" s="625"/>
      <c r="Z30" s="626">
        <v>11.4</v>
      </c>
      <c r="AA30" s="626"/>
      <c r="AB30" s="626"/>
      <c r="AC30" s="626"/>
      <c r="AD30" s="627" t="s">
        <v>122</v>
      </c>
      <c r="AE30" s="627"/>
      <c r="AF30" s="627"/>
      <c r="AG30" s="627"/>
      <c r="AH30" s="627"/>
      <c r="AI30" s="627"/>
      <c r="AJ30" s="627"/>
      <c r="AK30" s="627"/>
      <c r="AL30" s="628" t="s">
        <v>122</v>
      </c>
      <c r="AM30" s="629"/>
      <c r="AN30" s="629"/>
      <c r="AO30" s="630"/>
      <c r="AP30" s="605" t="s">
        <v>213</v>
      </c>
      <c r="AQ30" s="606"/>
      <c r="AR30" s="606"/>
      <c r="AS30" s="606"/>
      <c r="AT30" s="606"/>
      <c r="AU30" s="606"/>
      <c r="AV30" s="606"/>
      <c r="AW30" s="606"/>
      <c r="AX30" s="606"/>
      <c r="AY30" s="606"/>
      <c r="AZ30" s="606"/>
      <c r="BA30" s="606"/>
      <c r="BB30" s="606"/>
      <c r="BC30" s="606"/>
      <c r="BD30" s="606"/>
      <c r="BE30" s="606"/>
      <c r="BF30" s="607"/>
      <c r="BG30" s="605" t="s">
        <v>296</v>
      </c>
      <c r="BH30" s="665"/>
      <c r="BI30" s="665"/>
      <c r="BJ30" s="665"/>
      <c r="BK30" s="665"/>
      <c r="BL30" s="665"/>
      <c r="BM30" s="665"/>
      <c r="BN30" s="665"/>
      <c r="BO30" s="665"/>
      <c r="BP30" s="665"/>
      <c r="BQ30" s="666"/>
      <c r="BR30" s="605" t="s">
        <v>297</v>
      </c>
      <c r="BS30" s="665"/>
      <c r="BT30" s="665"/>
      <c r="BU30" s="665"/>
      <c r="BV30" s="665"/>
      <c r="BW30" s="665"/>
      <c r="BX30" s="665"/>
      <c r="BY30" s="665"/>
      <c r="BZ30" s="665"/>
      <c r="CA30" s="665"/>
      <c r="CB30" s="666"/>
      <c r="CD30" s="661"/>
      <c r="CE30" s="662"/>
      <c r="CF30" s="620" t="s">
        <v>298</v>
      </c>
      <c r="CG30" s="621"/>
      <c r="CH30" s="621"/>
      <c r="CI30" s="621"/>
      <c r="CJ30" s="621"/>
      <c r="CK30" s="621"/>
      <c r="CL30" s="621"/>
      <c r="CM30" s="621"/>
      <c r="CN30" s="621"/>
      <c r="CO30" s="621"/>
      <c r="CP30" s="621"/>
      <c r="CQ30" s="622"/>
      <c r="CR30" s="623">
        <v>1510538</v>
      </c>
      <c r="CS30" s="624"/>
      <c r="CT30" s="624"/>
      <c r="CU30" s="624"/>
      <c r="CV30" s="624"/>
      <c r="CW30" s="624"/>
      <c r="CX30" s="624"/>
      <c r="CY30" s="625"/>
      <c r="CZ30" s="628">
        <v>12.1</v>
      </c>
      <c r="DA30" s="654"/>
      <c r="DB30" s="654"/>
      <c r="DC30" s="658"/>
      <c r="DD30" s="632">
        <v>1510538</v>
      </c>
      <c r="DE30" s="624"/>
      <c r="DF30" s="624"/>
      <c r="DG30" s="624"/>
      <c r="DH30" s="624"/>
      <c r="DI30" s="624"/>
      <c r="DJ30" s="624"/>
      <c r="DK30" s="625"/>
      <c r="DL30" s="632">
        <v>1185622</v>
      </c>
      <c r="DM30" s="624"/>
      <c r="DN30" s="624"/>
      <c r="DO30" s="624"/>
      <c r="DP30" s="624"/>
      <c r="DQ30" s="624"/>
      <c r="DR30" s="624"/>
      <c r="DS30" s="624"/>
      <c r="DT30" s="624"/>
      <c r="DU30" s="624"/>
      <c r="DV30" s="625"/>
      <c r="DW30" s="628">
        <v>19.5</v>
      </c>
      <c r="DX30" s="654"/>
      <c r="DY30" s="654"/>
      <c r="DZ30" s="654"/>
      <c r="EA30" s="654"/>
      <c r="EB30" s="654"/>
      <c r="EC30" s="655"/>
    </row>
    <row r="31" spans="2:133" ht="11.25" customHeight="1" x14ac:dyDescent="0.15">
      <c r="B31" s="636" t="s">
        <v>299</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300</v>
      </c>
      <c r="AQ31" s="670"/>
      <c r="AR31" s="670"/>
      <c r="AS31" s="670"/>
      <c r="AT31" s="675" t="s">
        <v>301</v>
      </c>
      <c r="AU31" s="206"/>
      <c r="AV31" s="206"/>
      <c r="AW31" s="206"/>
      <c r="AX31" s="609" t="s">
        <v>179</v>
      </c>
      <c r="AY31" s="610"/>
      <c r="AZ31" s="610"/>
      <c r="BA31" s="610"/>
      <c r="BB31" s="610"/>
      <c r="BC31" s="610"/>
      <c r="BD31" s="610"/>
      <c r="BE31" s="610"/>
      <c r="BF31" s="611"/>
      <c r="BG31" s="679">
        <v>99.4</v>
      </c>
      <c r="BH31" s="667"/>
      <c r="BI31" s="667"/>
      <c r="BJ31" s="667"/>
      <c r="BK31" s="667"/>
      <c r="BL31" s="667"/>
      <c r="BM31" s="618">
        <v>97.9</v>
      </c>
      <c r="BN31" s="667"/>
      <c r="BO31" s="667"/>
      <c r="BP31" s="667"/>
      <c r="BQ31" s="668"/>
      <c r="BR31" s="679">
        <v>99.4</v>
      </c>
      <c r="BS31" s="667"/>
      <c r="BT31" s="667"/>
      <c r="BU31" s="667"/>
      <c r="BV31" s="667"/>
      <c r="BW31" s="667"/>
      <c r="BX31" s="618">
        <v>97.5</v>
      </c>
      <c r="BY31" s="667"/>
      <c r="BZ31" s="667"/>
      <c r="CA31" s="667"/>
      <c r="CB31" s="668"/>
      <c r="CD31" s="661"/>
      <c r="CE31" s="662"/>
      <c r="CF31" s="620" t="s">
        <v>302</v>
      </c>
      <c r="CG31" s="621"/>
      <c r="CH31" s="621"/>
      <c r="CI31" s="621"/>
      <c r="CJ31" s="621"/>
      <c r="CK31" s="621"/>
      <c r="CL31" s="621"/>
      <c r="CM31" s="621"/>
      <c r="CN31" s="621"/>
      <c r="CO31" s="621"/>
      <c r="CP31" s="621"/>
      <c r="CQ31" s="622"/>
      <c r="CR31" s="623">
        <v>37563</v>
      </c>
      <c r="CS31" s="656"/>
      <c r="CT31" s="656"/>
      <c r="CU31" s="656"/>
      <c r="CV31" s="656"/>
      <c r="CW31" s="656"/>
      <c r="CX31" s="656"/>
      <c r="CY31" s="657"/>
      <c r="CZ31" s="628">
        <v>0.3</v>
      </c>
      <c r="DA31" s="654"/>
      <c r="DB31" s="654"/>
      <c r="DC31" s="658"/>
      <c r="DD31" s="632">
        <v>37563</v>
      </c>
      <c r="DE31" s="656"/>
      <c r="DF31" s="656"/>
      <c r="DG31" s="656"/>
      <c r="DH31" s="656"/>
      <c r="DI31" s="656"/>
      <c r="DJ31" s="656"/>
      <c r="DK31" s="657"/>
      <c r="DL31" s="632">
        <v>37563</v>
      </c>
      <c r="DM31" s="656"/>
      <c r="DN31" s="656"/>
      <c r="DO31" s="656"/>
      <c r="DP31" s="656"/>
      <c r="DQ31" s="656"/>
      <c r="DR31" s="656"/>
      <c r="DS31" s="656"/>
      <c r="DT31" s="656"/>
      <c r="DU31" s="656"/>
      <c r="DV31" s="657"/>
      <c r="DW31" s="628">
        <v>0.6</v>
      </c>
      <c r="DX31" s="654"/>
      <c r="DY31" s="654"/>
      <c r="DZ31" s="654"/>
      <c r="EA31" s="654"/>
      <c r="EB31" s="654"/>
      <c r="EC31" s="655"/>
    </row>
    <row r="32" spans="2:133" ht="11.25" customHeight="1" x14ac:dyDescent="0.15">
      <c r="B32" s="620" t="s">
        <v>303</v>
      </c>
      <c r="C32" s="621"/>
      <c r="D32" s="621"/>
      <c r="E32" s="621"/>
      <c r="F32" s="621"/>
      <c r="G32" s="621"/>
      <c r="H32" s="621"/>
      <c r="I32" s="621"/>
      <c r="J32" s="621"/>
      <c r="K32" s="621"/>
      <c r="L32" s="621"/>
      <c r="M32" s="621"/>
      <c r="N32" s="621"/>
      <c r="O32" s="621"/>
      <c r="P32" s="621"/>
      <c r="Q32" s="622"/>
      <c r="R32" s="623">
        <v>650436</v>
      </c>
      <c r="S32" s="624"/>
      <c r="T32" s="624"/>
      <c r="U32" s="624"/>
      <c r="V32" s="624"/>
      <c r="W32" s="624"/>
      <c r="X32" s="624"/>
      <c r="Y32" s="625"/>
      <c r="Z32" s="626">
        <v>5</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304</v>
      </c>
      <c r="AX32" s="620" t="s">
        <v>305</v>
      </c>
      <c r="AY32" s="621"/>
      <c r="AZ32" s="621"/>
      <c r="BA32" s="621"/>
      <c r="BB32" s="621"/>
      <c r="BC32" s="621"/>
      <c r="BD32" s="621"/>
      <c r="BE32" s="621"/>
      <c r="BF32" s="622"/>
      <c r="BG32" s="680">
        <v>99.5</v>
      </c>
      <c r="BH32" s="656"/>
      <c r="BI32" s="656"/>
      <c r="BJ32" s="656"/>
      <c r="BK32" s="656"/>
      <c r="BL32" s="656"/>
      <c r="BM32" s="629">
        <v>98.4</v>
      </c>
      <c r="BN32" s="656"/>
      <c r="BO32" s="656"/>
      <c r="BP32" s="656"/>
      <c r="BQ32" s="678"/>
      <c r="BR32" s="680">
        <v>99.5</v>
      </c>
      <c r="BS32" s="656"/>
      <c r="BT32" s="656"/>
      <c r="BU32" s="656"/>
      <c r="BV32" s="656"/>
      <c r="BW32" s="656"/>
      <c r="BX32" s="629">
        <v>97.8</v>
      </c>
      <c r="BY32" s="656"/>
      <c r="BZ32" s="656"/>
      <c r="CA32" s="656"/>
      <c r="CB32" s="678"/>
      <c r="CD32" s="663"/>
      <c r="CE32" s="664"/>
      <c r="CF32" s="620" t="s">
        <v>306</v>
      </c>
      <c r="CG32" s="621"/>
      <c r="CH32" s="621"/>
      <c r="CI32" s="621"/>
      <c r="CJ32" s="621"/>
      <c r="CK32" s="621"/>
      <c r="CL32" s="621"/>
      <c r="CM32" s="621"/>
      <c r="CN32" s="621"/>
      <c r="CO32" s="621"/>
      <c r="CP32" s="621"/>
      <c r="CQ32" s="622"/>
      <c r="CR32" s="623">
        <v>313</v>
      </c>
      <c r="CS32" s="624"/>
      <c r="CT32" s="624"/>
      <c r="CU32" s="624"/>
      <c r="CV32" s="624"/>
      <c r="CW32" s="624"/>
      <c r="CX32" s="624"/>
      <c r="CY32" s="625"/>
      <c r="CZ32" s="628">
        <v>0</v>
      </c>
      <c r="DA32" s="654"/>
      <c r="DB32" s="654"/>
      <c r="DC32" s="658"/>
      <c r="DD32" s="632">
        <v>313</v>
      </c>
      <c r="DE32" s="624"/>
      <c r="DF32" s="624"/>
      <c r="DG32" s="624"/>
      <c r="DH32" s="624"/>
      <c r="DI32" s="624"/>
      <c r="DJ32" s="624"/>
      <c r="DK32" s="625"/>
      <c r="DL32" s="632">
        <v>313</v>
      </c>
      <c r="DM32" s="624"/>
      <c r="DN32" s="624"/>
      <c r="DO32" s="624"/>
      <c r="DP32" s="624"/>
      <c r="DQ32" s="624"/>
      <c r="DR32" s="624"/>
      <c r="DS32" s="624"/>
      <c r="DT32" s="624"/>
      <c r="DU32" s="624"/>
      <c r="DV32" s="625"/>
      <c r="DW32" s="628">
        <v>0</v>
      </c>
      <c r="DX32" s="654"/>
      <c r="DY32" s="654"/>
      <c r="DZ32" s="654"/>
      <c r="EA32" s="654"/>
      <c r="EB32" s="654"/>
      <c r="EC32" s="655"/>
    </row>
    <row r="33" spans="2:133" ht="11.25" customHeight="1" x14ac:dyDescent="0.15">
      <c r="B33" s="620" t="s">
        <v>307</v>
      </c>
      <c r="C33" s="621"/>
      <c r="D33" s="621"/>
      <c r="E33" s="621"/>
      <c r="F33" s="621"/>
      <c r="G33" s="621"/>
      <c r="H33" s="621"/>
      <c r="I33" s="621"/>
      <c r="J33" s="621"/>
      <c r="K33" s="621"/>
      <c r="L33" s="621"/>
      <c r="M33" s="621"/>
      <c r="N33" s="621"/>
      <c r="O33" s="621"/>
      <c r="P33" s="621"/>
      <c r="Q33" s="622"/>
      <c r="R33" s="623">
        <v>47678</v>
      </c>
      <c r="S33" s="624"/>
      <c r="T33" s="624"/>
      <c r="U33" s="624"/>
      <c r="V33" s="624"/>
      <c r="W33" s="624"/>
      <c r="X33" s="624"/>
      <c r="Y33" s="625"/>
      <c r="Z33" s="626">
        <v>0.4</v>
      </c>
      <c r="AA33" s="626"/>
      <c r="AB33" s="626"/>
      <c r="AC33" s="626"/>
      <c r="AD33" s="627" t="s">
        <v>122</v>
      </c>
      <c r="AE33" s="627"/>
      <c r="AF33" s="627"/>
      <c r="AG33" s="627"/>
      <c r="AH33" s="627"/>
      <c r="AI33" s="627"/>
      <c r="AJ33" s="627"/>
      <c r="AK33" s="627"/>
      <c r="AL33" s="628" t="s">
        <v>122</v>
      </c>
      <c r="AM33" s="629"/>
      <c r="AN33" s="629"/>
      <c r="AO33" s="630"/>
      <c r="AP33" s="673"/>
      <c r="AQ33" s="674"/>
      <c r="AR33" s="674"/>
      <c r="AS33" s="674"/>
      <c r="AT33" s="677"/>
      <c r="AU33" s="207"/>
      <c r="AV33" s="207"/>
      <c r="AW33" s="207"/>
      <c r="AX33" s="644" t="s">
        <v>308</v>
      </c>
      <c r="AY33" s="645"/>
      <c r="AZ33" s="645"/>
      <c r="BA33" s="645"/>
      <c r="BB33" s="645"/>
      <c r="BC33" s="645"/>
      <c r="BD33" s="645"/>
      <c r="BE33" s="645"/>
      <c r="BF33" s="646"/>
      <c r="BG33" s="681">
        <v>99.3</v>
      </c>
      <c r="BH33" s="682"/>
      <c r="BI33" s="682"/>
      <c r="BJ33" s="682"/>
      <c r="BK33" s="682"/>
      <c r="BL33" s="682"/>
      <c r="BM33" s="683">
        <v>97.4</v>
      </c>
      <c r="BN33" s="682"/>
      <c r="BO33" s="682"/>
      <c r="BP33" s="682"/>
      <c r="BQ33" s="684"/>
      <c r="BR33" s="681">
        <v>99.3</v>
      </c>
      <c r="BS33" s="682"/>
      <c r="BT33" s="682"/>
      <c r="BU33" s="682"/>
      <c r="BV33" s="682"/>
      <c r="BW33" s="682"/>
      <c r="BX33" s="683">
        <v>97.1</v>
      </c>
      <c r="BY33" s="682"/>
      <c r="BZ33" s="682"/>
      <c r="CA33" s="682"/>
      <c r="CB33" s="684"/>
      <c r="CD33" s="620" t="s">
        <v>309</v>
      </c>
      <c r="CE33" s="621"/>
      <c r="CF33" s="621"/>
      <c r="CG33" s="621"/>
      <c r="CH33" s="621"/>
      <c r="CI33" s="621"/>
      <c r="CJ33" s="621"/>
      <c r="CK33" s="621"/>
      <c r="CL33" s="621"/>
      <c r="CM33" s="621"/>
      <c r="CN33" s="621"/>
      <c r="CO33" s="621"/>
      <c r="CP33" s="621"/>
      <c r="CQ33" s="622"/>
      <c r="CR33" s="623">
        <v>4142708</v>
      </c>
      <c r="CS33" s="656"/>
      <c r="CT33" s="656"/>
      <c r="CU33" s="656"/>
      <c r="CV33" s="656"/>
      <c r="CW33" s="656"/>
      <c r="CX33" s="656"/>
      <c r="CY33" s="657"/>
      <c r="CZ33" s="628">
        <v>33.200000000000003</v>
      </c>
      <c r="DA33" s="654"/>
      <c r="DB33" s="654"/>
      <c r="DC33" s="658"/>
      <c r="DD33" s="632">
        <v>3262649</v>
      </c>
      <c r="DE33" s="656"/>
      <c r="DF33" s="656"/>
      <c r="DG33" s="656"/>
      <c r="DH33" s="656"/>
      <c r="DI33" s="656"/>
      <c r="DJ33" s="656"/>
      <c r="DK33" s="657"/>
      <c r="DL33" s="632">
        <v>2162250</v>
      </c>
      <c r="DM33" s="656"/>
      <c r="DN33" s="656"/>
      <c r="DO33" s="656"/>
      <c r="DP33" s="656"/>
      <c r="DQ33" s="656"/>
      <c r="DR33" s="656"/>
      <c r="DS33" s="656"/>
      <c r="DT33" s="656"/>
      <c r="DU33" s="656"/>
      <c r="DV33" s="657"/>
      <c r="DW33" s="628">
        <v>35.5</v>
      </c>
      <c r="DX33" s="654"/>
      <c r="DY33" s="654"/>
      <c r="DZ33" s="654"/>
      <c r="EA33" s="654"/>
      <c r="EB33" s="654"/>
      <c r="EC33" s="655"/>
    </row>
    <row r="34" spans="2:133" ht="11.25" customHeight="1" x14ac:dyDescent="0.15">
      <c r="B34" s="620" t="s">
        <v>310</v>
      </c>
      <c r="C34" s="621"/>
      <c r="D34" s="621"/>
      <c r="E34" s="621"/>
      <c r="F34" s="621"/>
      <c r="G34" s="621"/>
      <c r="H34" s="621"/>
      <c r="I34" s="621"/>
      <c r="J34" s="621"/>
      <c r="K34" s="621"/>
      <c r="L34" s="621"/>
      <c r="M34" s="621"/>
      <c r="N34" s="621"/>
      <c r="O34" s="621"/>
      <c r="P34" s="621"/>
      <c r="Q34" s="622"/>
      <c r="R34" s="623">
        <v>207091</v>
      </c>
      <c r="S34" s="624"/>
      <c r="T34" s="624"/>
      <c r="U34" s="624"/>
      <c r="V34" s="624"/>
      <c r="W34" s="624"/>
      <c r="X34" s="624"/>
      <c r="Y34" s="625"/>
      <c r="Z34" s="626">
        <v>1.6</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311</v>
      </c>
      <c r="CE34" s="621"/>
      <c r="CF34" s="621"/>
      <c r="CG34" s="621"/>
      <c r="CH34" s="621"/>
      <c r="CI34" s="621"/>
      <c r="CJ34" s="621"/>
      <c r="CK34" s="621"/>
      <c r="CL34" s="621"/>
      <c r="CM34" s="621"/>
      <c r="CN34" s="621"/>
      <c r="CO34" s="621"/>
      <c r="CP34" s="621"/>
      <c r="CQ34" s="622"/>
      <c r="CR34" s="623">
        <v>1358912</v>
      </c>
      <c r="CS34" s="624"/>
      <c r="CT34" s="624"/>
      <c r="CU34" s="624"/>
      <c r="CV34" s="624"/>
      <c r="CW34" s="624"/>
      <c r="CX34" s="624"/>
      <c r="CY34" s="625"/>
      <c r="CZ34" s="628">
        <v>10.9</v>
      </c>
      <c r="DA34" s="654"/>
      <c r="DB34" s="654"/>
      <c r="DC34" s="658"/>
      <c r="DD34" s="632">
        <v>1026771</v>
      </c>
      <c r="DE34" s="624"/>
      <c r="DF34" s="624"/>
      <c r="DG34" s="624"/>
      <c r="DH34" s="624"/>
      <c r="DI34" s="624"/>
      <c r="DJ34" s="624"/>
      <c r="DK34" s="625"/>
      <c r="DL34" s="632">
        <v>805436</v>
      </c>
      <c r="DM34" s="624"/>
      <c r="DN34" s="624"/>
      <c r="DO34" s="624"/>
      <c r="DP34" s="624"/>
      <c r="DQ34" s="624"/>
      <c r="DR34" s="624"/>
      <c r="DS34" s="624"/>
      <c r="DT34" s="624"/>
      <c r="DU34" s="624"/>
      <c r="DV34" s="625"/>
      <c r="DW34" s="628">
        <v>13.2</v>
      </c>
      <c r="DX34" s="654"/>
      <c r="DY34" s="654"/>
      <c r="DZ34" s="654"/>
      <c r="EA34" s="654"/>
      <c r="EB34" s="654"/>
      <c r="EC34" s="655"/>
    </row>
    <row r="35" spans="2:133" ht="11.25" customHeight="1" x14ac:dyDescent="0.15">
      <c r="B35" s="620" t="s">
        <v>312</v>
      </c>
      <c r="C35" s="621"/>
      <c r="D35" s="621"/>
      <c r="E35" s="621"/>
      <c r="F35" s="621"/>
      <c r="G35" s="621"/>
      <c r="H35" s="621"/>
      <c r="I35" s="621"/>
      <c r="J35" s="621"/>
      <c r="K35" s="621"/>
      <c r="L35" s="621"/>
      <c r="M35" s="621"/>
      <c r="N35" s="621"/>
      <c r="O35" s="621"/>
      <c r="P35" s="621"/>
      <c r="Q35" s="622"/>
      <c r="R35" s="623">
        <v>813459</v>
      </c>
      <c r="S35" s="624"/>
      <c r="T35" s="624"/>
      <c r="U35" s="624"/>
      <c r="V35" s="624"/>
      <c r="W35" s="624"/>
      <c r="X35" s="624"/>
      <c r="Y35" s="625"/>
      <c r="Z35" s="626">
        <v>6.3</v>
      </c>
      <c r="AA35" s="626"/>
      <c r="AB35" s="626"/>
      <c r="AC35" s="626"/>
      <c r="AD35" s="627" t="s">
        <v>122</v>
      </c>
      <c r="AE35" s="627"/>
      <c r="AF35" s="627"/>
      <c r="AG35" s="627"/>
      <c r="AH35" s="627"/>
      <c r="AI35" s="627"/>
      <c r="AJ35" s="627"/>
      <c r="AK35" s="627"/>
      <c r="AL35" s="628" t="s">
        <v>122</v>
      </c>
      <c r="AM35" s="629"/>
      <c r="AN35" s="629"/>
      <c r="AO35" s="630"/>
      <c r="AP35" s="210"/>
      <c r="AQ35" s="605" t="s">
        <v>313</v>
      </c>
      <c r="AR35" s="606"/>
      <c r="AS35" s="606"/>
      <c r="AT35" s="606"/>
      <c r="AU35" s="606"/>
      <c r="AV35" s="606"/>
      <c r="AW35" s="606"/>
      <c r="AX35" s="606"/>
      <c r="AY35" s="606"/>
      <c r="AZ35" s="606"/>
      <c r="BA35" s="606"/>
      <c r="BB35" s="606"/>
      <c r="BC35" s="606"/>
      <c r="BD35" s="606"/>
      <c r="BE35" s="606"/>
      <c r="BF35" s="607"/>
      <c r="BG35" s="605" t="s">
        <v>314</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315</v>
      </c>
      <c r="CE35" s="621"/>
      <c r="CF35" s="621"/>
      <c r="CG35" s="621"/>
      <c r="CH35" s="621"/>
      <c r="CI35" s="621"/>
      <c r="CJ35" s="621"/>
      <c r="CK35" s="621"/>
      <c r="CL35" s="621"/>
      <c r="CM35" s="621"/>
      <c r="CN35" s="621"/>
      <c r="CO35" s="621"/>
      <c r="CP35" s="621"/>
      <c r="CQ35" s="622"/>
      <c r="CR35" s="623">
        <v>40013</v>
      </c>
      <c r="CS35" s="656"/>
      <c r="CT35" s="656"/>
      <c r="CU35" s="656"/>
      <c r="CV35" s="656"/>
      <c r="CW35" s="656"/>
      <c r="CX35" s="656"/>
      <c r="CY35" s="657"/>
      <c r="CZ35" s="628">
        <v>0.3</v>
      </c>
      <c r="DA35" s="654"/>
      <c r="DB35" s="654"/>
      <c r="DC35" s="658"/>
      <c r="DD35" s="632">
        <v>39680</v>
      </c>
      <c r="DE35" s="656"/>
      <c r="DF35" s="656"/>
      <c r="DG35" s="656"/>
      <c r="DH35" s="656"/>
      <c r="DI35" s="656"/>
      <c r="DJ35" s="656"/>
      <c r="DK35" s="657"/>
      <c r="DL35" s="632">
        <v>39536</v>
      </c>
      <c r="DM35" s="656"/>
      <c r="DN35" s="656"/>
      <c r="DO35" s="656"/>
      <c r="DP35" s="656"/>
      <c r="DQ35" s="656"/>
      <c r="DR35" s="656"/>
      <c r="DS35" s="656"/>
      <c r="DT35" s="656"/>
      <c r="DU35" s="656"/>
      <c r="DV35" s="657"/>
      <c r="DW35" s="628">
        <v>0.6</v>
      </c>
      <c r="DX35" s="654"/>
      <c r="DY35" s="654"/>
      <c r="DZ35" s="654"/>
      <c r="EA35" s="654"/>
      <c r="EB35" s="654"/>
      <c r="EC35" s="655"/>
    </row>
    <row r="36" spans="2:133" ht="11.25" customHeight="1" x14ac:dyDescent="0.15">
      <c r="B36" s="620" t="s">
        <v>316</v>
      </c>
      <c r="C36" s="621"/>
      <c r="D36" s="621"/>
      <c r="E36" s="621"/>
      <c r="F36" s="621"/>
      <c r="G36" s="621"/>
      <c r="H36" s="621"/>
      <c r="I36" s="621"/>
      <c r="J36" s="621"/>
      <c r="K36" s="621"/>
      <c r="L36" s="621"/>
      <c r="M36" s="621"/>
      <c r="N36" s="621"/>
      <c r="O36" s="621"/>
      <c r="P36" s="621"/>
      <c r="Q36" s="622"/>
      <c r="R36" s="623">
        <v>404047</v>
      </c>
      <c r="S36" s="624"/>
      <c r="T36" s="624"/>
      <c r="U36" s="624"/>
      <c r="V36" s="624"/>
      <c r="W36" s="624"/>
      <c r="X36" s="624"/>
      <c r="Y36" s="625"/>
      <c r="Z36" s="626">
        <v>3.1</v>
      </c>
      <c r="AA36" s="626"/>
      <c r="AB36" s="626"/>
      <c r="AC36" s="626"/>
      <c r="AD36" s="627" t="s">
        <v>122</v>
      </c>
      <c r="AE36" s="627"/>
      <c r="AF36" s="627"/>
      <c r="AG36" s="627"/>
      <c r="AH36" s="627"/>
      <c r="AI36" s="627"/>
      <c r="AJ36" s="627"/>
      <c r="AK36" s="627"/>
      <c r="AL36" s="628" t="s">
        <v>122</v>
      </c>
      <c r="AM36" s="629"/>
      <c r="AN36" s="629"/>
      <c r="AO36" s="630"/>
      <c r="AP36" s="210"/>
      <c r="AQ36" s="689" t="s">
        <v>317</v>
      </c>
      <c r="AR36" s="690"/>
      <c r="AS36" s="690"/>
      <c r="AT36" s="690"/>
      <c r="AU36" s="690"/>
      <c r="AV36" s="690"/>
      <c r="AW36" s="690"/>
      <c r="AX36" s="690"/>
      <c r="AY36" s="691"/>
      <c r="AZ36" s="612">
        <v>1425817</v>
      </c>
      <c r="BA36" s="613"/>
      <c r="BB36" s="613"/>
      <c r="BC36" s="613"/>
      <c r="BD36" s="613"/>
      <c r="BE36" s="613"/>
      <c r="BF36" s="685"/>
      <c r="BG36" s="609" t="s">
        <v>318</v>
      </c>
      <c r="BH36" s="610"/>
      <c r="BI36" s="610"/>
      <c r="BJ36" s="610"/>
      <c r="BK36" s="610"/>
      <c r="BL36" s="610"/>
      <c r="BM36" s="610"/>
      <c r="BN36" s="610"/>
      <c r="BO36" s="610"/>
      <c r="BP36" s="610"/>
      <c r="BQ36" s="610"/>
      <c r="BR36" s="610"/>
      <c r="BS36" s="610"/>
      <c r="BT36" s="610"/>
      <c r="BU36" s="611"/>
      <c r="BV36" s="612">
        <v>7727</v>
      </c>
      <c r="BW36" s="613"/>
      <c r="BX36" s="613"/>
      <c r="BY36" s="613"/>
      <c r="BZ36" s="613"/>
      <c r="CA36" s="613"/>
      <c r="CB36" s="685"/>
      <c r="CD36" s="620" t="s">
        <v>319</v>
      </c>
      <c r="CE36" s="621"/>
      <c r="CF36" s="621"/>
      <c r="CG36" s="621"/>
      <c r="CH36" s="621"/>
      <c r="CI36" s="621"/>
      <c r="CJ36" s="621"/>
      <c r="CK36" s="621"/>
      <c r="CL36" s="621"/>
      <c r="CM36" s="621"/>
      <c r="CN36" s="621"/>
      <c r="CO36" s="621"/>
      <c r="CP36" s="621"/>
      <c r="CQ36" s="622"/>
      <c r="CR36" s="623">
        <v>793471</v>
      </c>
      <c r="CS36" s="624"/>
      <c r="CT36" s="624"/>
      <c r="CU36" s="624"/>
      <c r="CV36" s="624"/>
      <c r="CW36" s="624"/>
      <c r="CX36" s="624"/>
      <c r="CY36" s="625"/>
      <c r="CZ36" s="628">
        <v>6.4</v>
      </c>
      <c r="DA36" s="654"/>
      <c r="DB36" s="654"/>
      <c r="DC36" s="658"/>
      <c r="DD36" s="632">
        <v>680698</v>
      </c>
      <c r="DE36" s="624"/>
      <c r="DF36" s="624"/>
      <c r="DG36" s="624"/>
      <c r="DH36" s="624"/>
      <c r="DI36" s="624"/>
      <c r="DJ36" s="624"/>
      <c r="DK36" s="625"/>
      <c r="DL36" s="632">
        <v>421937</v>
      </c>
      <c r="DM36" s="624"/>
      <c r="DN36" s="624"/>
      <c r="DO36" s="624"/>
      <c r="DP36" s="624"/>
      <c r="DQ36" s="624"/>
      <c r="DR36" s="624"/>
      <c r="DS36" s="624"/>
      <c r="DT36" s="624"/>
      <c r="DU36" s="624"/>
      <c r="DV36" s="625"/>
      <c r="DW36" s="628">
        <v>6.9</v>
      </c>
      <c r="DX36" s="654"/>
      <c r="DY36" s="654"/>
      <c r="DZ36" s="654"/>
      <c r="EA36" s="654"/>
      <c r="EB36" s="654"/>
      <c r="EC36" s="655"/>
    </row>
    <row r="37" spans="2:133" ht="11.25" customHeight="1" x14ac:dyDescent="0.15">
      <c r="B37" s="620" t="s">
        <v>320</v>
      </c>
      <c r="C37" s="621"/>
      <c r="D37" s="621"/>
      <c r="E37" s="621"/>
      <c r="F37" s="621"/>
      <c r="G37" s="621"/>
      <c r="H37" s="621"/>
      <c r="I37" s="621"/>
      <c r="J37" s="621"/>
      <c r="K37" s="621"/>
      <c r="L37" s="621"/>
      <c r="M37" s="621"/>
      <c r="N37" s="621"/>
      <c r="O37" s="621"/>
      <c r="P37" s="621"/>
      <c r="Q37" s="622"/>
      <c r="R37" s="623">
        <v>190238</v>
      </c>
      <c r="S37" s="624"/>
      <c r="T37" s="624"/>
      <c r="U37" s="624"/>
      <c r="V37" s="624"/>
      <c r="W37" s="624"/>
      <c r="X37" s="624"/>
      <c r="Y37" s="625"/>
      <c r="Z37" s="626">
        <v>1.5</v>
      </c>
      <c r="AA37" s="626"/>
      <c r="AB37" s="626"/>
      <c r="AC37" s="626"/>
      <c r="AD37" s="627">
        <v>573</v>
      </c>
      <c r="AE37" s="627"/>
      <c r="AF37" s="627"/>
      <c r="AG37" s="627"/>
      <c r="AH37" s="627"/>
      <c r="AI37" s="627"/>
      <c r="AJ37" s="627"/>
      <c r="AK37" s="627"/>
      <c r="AL37" s="628">
        <v>0</v>
      </c>
      <c r="AM37" s="629"/>
      <c r="AN37" s="629"/>
      <c r="AO37" s="630"/>
      <c r="AQ37" s="686" t="s">
        <v>321</v>
      </c>
      <c r="AR37" s="687"/>
      <c r="AS37" s="687"/>
      <c r="AT37" s="687"/>
      <c r="AU37" s="687"/>
      <c r="AV37" s="687"/>
      <c r="AW37" s="687"/>
      <c r="AX37" s="687"/>
      <c r="AY37" s="688"/>
      <c r="AZ37" s="623">
        <v>208000</v>
      </c>
      <c r="BA37" s="624"/>
      <c r="BB37" s="624"/>
      <c r="BC37" s="624"/>
      <c r="BD37" s="656"/>
      <c r="BE37" s="656"/>
      <c r="BF37" s="678"/>
      <c r="BG37" s="620" t="s">
        <v>322</v>
      </c>
      <c r="BH37" s="621"/>
      <c r="BI37" s="621"/>
      <c r="BJ37" s="621"/>
      <c r="BK37" s="621"/>
      <c r="BL37" s="621"/>
      <c r="BM37" s="621"/>
      <c r="BN37" s="621"/>
      <c r="BO37" s="621"/>
      <c r="BP37" s="621"/>
      <c r="BQ37" s="621"/>
      <c r="BR37" s="621"/>
      <c r="BS37" s="621"/>
      <c r="BT37" s="621"/>
      <c r="BU37" s="622"/>
      <c r="BV37" s="623">
        <v>-29125</v>
      </c>
      <c r="BW37" s="624"/>
      <c r="BX37" s="624"/>
      <c r="BY37" s="624"/>
      <c r="BZ37" s="624"/>
      <c r="CA37" s="624"/>
      <c r="CB37" s="633"/>
      <c r="CD37" s="620" t="s">
        <v>323</v>
      </c>
      <c r="CE37" s="621"/>
      <c r="CF37" s="621"/>
      <c r="CG37" s="621"/>
      <c r="CH37" s="621"/>
      <c r="CI37" s="621"/>
      <c r="CJ37" s="621"/>
      <c r="CK37" s="621"/>
      <c r="CL37" s="621"/>
      <c r="CM37" s="621"/>
      <c r="CN37" s="621"/>
      <c r="CO37" s="621"/>
      <c r="CP37" s="621"/>
      <c r="CQ37" s="622"/>
      <c r="CR37" s="623">
        <v>38151</v>
      </c>
      <c r="CS37" s="656"/>
      <c r="CT37" s="656"/>
      <c r="CU37" s="656"/>
      <c r="CV37" s="656"/>
      <c r="CW37" s="656"/>
      <c r="CX37" s="656"/>
      <c r="CY37" s="657"/>
      <c r="CZ37" s="628">
        <v>0.3</v>
      </c>
      <c r="DA37" s="654"/>
      <c r="DB37" s="654"/>
      <c r="DC37" s="658"/>
      <c r="DD37" s="632">
        <v>38151</v>
      </c>
      <c r="DE37" s="656"/>
      <c r="DF37" s="656"/>
      <c r="DG37" s="656"/>
      <c r="DH37" s="656"/>
      <c r="DI37" s="656"/>
      <c r="DJ37" s="656"/>
      <c r="DK37" s="657"/>
      <c r="DL37" s="632">
        <v>37107</v>
      </c>
      <c r="DM37" s="656"/>
      <c r="DN37" s="656"/>
      <c r="DO37" s="656"/>
      <c r="DP37" s="656"/>
      <c r="DQ37" s="656"/>
      <c r="DR37" s="656"/>
      <c r="DS37" s="656"/>
      <c r="DT37" s="656"/>
      <c r="DU37" s="656"/>
      <c r="DV37" s="657"/>
      <c r="DW37" s="628">
        <v>0.6</v>
      </c>
      <c r="DX37" s="654"/>
      <c r="DY37" s="654"/>
      <c r="DZ37" s="654"/>
      <c r="EA37" s="654"/>
      <c r="EB37" s="654"/>
      <c r="EC37" s="655"/>
    </row>
    <row r="38" spans="2:133" ht="11.25" customHeight="1" x14ac:dyDescent="0.15">
      <c r="B38" s="620" t="s">
        <v>324</v>
      </c>
      <c r="C38" s="621"/>
      <c r="D38" s="621"/>
      <c r="E38" s="621"/>
      <c r="F38" s="621"/>
      <c r="G38" s="621"/>
      <c r="H38" s="621"/>
      <c r="I38" s="621"/>
      <c r="J38" s="621"/>
      <c r="K38" s="621"/>
      <c r="L38" s="621"/>
      <c r="M38" s="621"/>
      <c r="N38" s="621"/>
      <c r="O38" s="621"/>
      <c r="P38" s="621"/>
      <c r="Q38" s="622"/>
      <c r="R38" s="623">
        <v>2271530</v>
      </c>
      <c r="S38" s="624"/>
      <c r="T38" s="624"/>
      <c r="U38" s="624"/>
      <c r="V38" s="624"/>
      <c r="W38" s="624"/>
      <c r="X38" s="624"/>
      <c r="Y38" s="625"/>
      <c r="Z38" s="626">
        <v>17.600000000000001</v>
      </c>
      <c r="AA38" s="626"/>
      <c r="AB38" s="626"/>
      <c r="AC38" s="626"/>
      <c r="AD38" s="627" t="s">
        <v>122</v>
      </c>
      <c r="AE38" s="627"/>
      <c r="AF38" s="627"/>
      <c r="AG38" s="627"/>
      <c r="AH38" s="627"/>
      <c r="AI38" s="627"/>
      <c r="AJ38" s="627"/>
      <c r="AK38" s="627"/>
      <c r="AL38" s="628" t="s">
        <v>122</v>
      </c>
      <c r="AM38" s="629"/>
      <c r="AN38" s="629"/>
      <c r="AO38" s="630"/>
      <c r="AQ38" s="686" t="s">
        <v>325</v>
      </c>
      <c r="AR38" s="687"/>
      <c r="AS38" s="687"/>
      <c r="AT38" s="687"/>
      <c r="AU38" s="687"/>
      <c r="AV38" s="687"/>
      <c r="AW38" s="687"/>
      <c r="AX38" s="687"/>
      <c r="AY38" s="688"/>
      <c r="AZ38" s="623">
        <v>45000</v>
      </c>
      <c r="BA38" s="624"/>
      <c r="BB38" s="624"/>
      <c r="BC38" s="624"/>
      <c r="BD38" s="656"/>
      <c r="BE38" s="656"/>
      <c r="BF38" s="678"/>
      <c r="BG38" s="620" t="s">
        <v>326</v>
      </c>
      <c r="BH38" s="621"/>
      <c r="BI38" s="621"/>
      <c r="BJ38" s="621"/>
      <c r="BK38" s="621"/>
      <c r="BL38" s="621"/>
      <c r="BM38" s="621"/>
      <c r="BN38" s="621"/>
      <c r="BO38" s="621"/>
      <c r="BP38" s="621"/>
      <c r="BQ38" s="621"/>
      <c r="BR38" s="621"/>
      <c r="BS38" s="621"/>
      <c r="BT38" s="621"/>
      <c r="BU38" s="622"/>
      <c r="BV38" s="623">
        <v>2056</v>
      </c>
      <c r="BW38" s="624"/>
      <c r="BX38" s="624"/>
      <c r="BY38" s="624"/>
      <c r="BZ38" s="624"/>
      <c r="CA38" s="624"/>
      <c r="CB38" s="633"/>
      <c r="CD38" s="620" t="s">
        <v>327</v>
      </c>
      <c r="CE38" s="621"/>
      <c r="CF38" s="621"/>
      <c r="CG38" s="621"/>
      <c r="CH38" s="621"/>
      <c r="CI38" s="621"/>
      <c r="CJ38" s="621"/>
      <c r="CK38" s="621"/>
      <c r="CL38" s="621"/>
      <c r="CM38" s="621"/>
      <c r="CN38" s="621"/>
      <c r="CO38" s="621"/>
      <c r="CP38" s="621"/>
      <c r="CQ38" s="622"/>
      <c r="CR38" s="623">
        <v>1166036</v>
      </c>
      <c r="CS38" s="624"/>
      <c r="CT38" s="624"/>
      <c r="CU38" s="624"/>
      <c r="CV38" s="624"/>
      <c r="CW38" s="624"/>
      <c r="CX38" s="624"/>
      <c r="CY38" s="625"/>
      <c r="CZ38" s="628">
        <v>9.4</v>
      </c>
      <c r="DA38" s="654"/>
      <c r="DB38" s="654"/>
      <c r="DC38" s="658"/>
      <c r="DD38" s="632">
        <v>966503</v>
      </c>
      <c r="DE38" s="624"/>
      <c r="DF38" s="624"/>
      <c r="DG38" s="624"/>
      <c r="DH38" s="624"/>
      <c r="DI38" s="624"/>
      <c r="DJ38" s="624"/>
      <c r="DK38" s="625"/>
      <c r="DL38" s="632">
        <v>890366</v>
      </c>
      <c r="DM38" s="624"/>
      <c r="DN38" s="624"/>
      <c r="DO38" s="624"/>
      <c r="DP38" s="624"/>
      <c r="DQ38" s="624"/>
      <c r="DR38" s="624"/>
      <c r="DS38" s="624"/>
      <c r="DT38" s="624"/>
      <c r="DU38" s="624"/>
      <c r="DV38" s="625"/>
      <c r="DW38" s="628">
        <v>14.6</v>
      </c>
      <c r="DX38" s="654"/>
      <c r="DY38" s="654"/>
      <c r="DZ38" s="654"/>
      <c r="EA38" s="654"/>
      <c r="EB38" s="654"/>
      <c r="EC38" s="655"/>
    </row>
    <row r="39" spans="2:133" ht="11.25" customHeight="1" x14ac:dyDescent="0.15">
      <c r="B39" s="620" t="s">
        <v>328</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329</v>
      </c>
      <c r="AR39" s="687"/>
      <c r="AS39" s="687"/>
      <c r="AT39" s="687"/>
      <c r="AU39" s="687"/>
      <c r="AV39" s="687"/>
      <c r="AW39" s="687"/>
      <c r="AX39" s="687"/>
      <c r="AY39" s="688"/>
      <c r="AZ39" s="623">
        <v>32600</v>
      </c>
      <c r="BA39" s="624"/>
      <c r="BB39" s="624"/>
      <c r="BC39" s="624"/>
      <c r="BD39" s="656"/>
      <c r="BE39" s="656"/>
      <c r="BF39" s="678"/>
      <c r="BG39" s="620" t="s">
        <v>330</v>
      </c>
      <c r="BH39" s="621"/>
      <c r="BI39" s="621"/>
      <c r="BJ39" s="621"/>
      <c r="BK39" s="621"/>
      <c r="BL39" s="621"/>
      <c r="BM39" s="621"/>
      <c r="BN39" s="621"/>
      <c r="BO39" s="621"/>
      <c r="BP39" s="621"/>
      <c r="BQ39" s="621"/>
      <c r="BR39" s="621"/>
      <c r="BS39" s="621"/>
      <c r="BT39" s="621"/>
      <c r="BU39" s="622"/>
      <c r="BV39" s="623">
        <v>2841</v>
      </c>
      <c r="BW39" s="624"/>
      <c r="BX39" s="624"/>
      <c r="BY39" s="624"/>
      <c r="BZ39" s="624"/>
      <c r="CA39" s="624"/>
      <c r="CB39" s="633"/>
      <c r="CD39" s="620" t="s">
        <v>331</v>
      </c>
      <c r="CE39" s="621"/>
      <c r="CF39" s="621"/>
      <c r="CG39" s="621"/>
      <c r="CH39" s="621"/>
      <c r="CI39" s="621"/>
      <c r="CJ39" s="621"/>
      <c r="CK39" s="621"/>
      <c r="CL39" s="621"/>
      <c r="CM39" s="621"/>
      <c r="CN39" s="621"/>
      <c r="CO39" s="621"/>
      <c r="CP39" s="621"/>
      <c r="CQ39" s="622"/>
      <c r="CR39" s="623">
        <v>745701</v>
      </c>
      <c r="CS39" s="656"/>
      <c r="CT39" s="656"/>
      <c r="CU39" s="656"/>
      <c r="CV39" s="656"/>
      <c r="CW39" s="656"/>
      <c r="CX39" s="656"/>
      <c r="CY39" s="657"/>
      <c r="CZ39" s="628">
        <v>6</v>
      </c>
      <c r="DA39" s="654"/>
      <c r="DB39" s="654"/>
      <c r="DC39" s="658"/>
      <c r="DD39" s="632">
        <v>543756</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4"/>
      <c r="DY39" s="654"/>
      <c r="DZ39" s="654"/>
      <c r="EA39" s="654"/>
      <c r="EB39" s="654"/>
      <c r="EC39" s="655"/>
    </row>
    <row r="40" spans="2:133" ht="11.25" customHeight="1" x14ac:dyDescent="0.15">
      <c r="B40" s="620" t="s">
        <v>332</v>
      </c>
      <c r="C40" s="621"/>
      <c r="D40" s="621"/>
      <c r="E40" s="621"/>
      <c r="F40" s="621"/>
      <c r="G40" s="621"/>
      <c r="H40" s="621"/>
      <c r="I40" s="621"/>
      <c r="J40" s="621"/>
      <c r="K40" s="621"/>
      <c r="L40" s="621"/>
      <c r="M40" s="621"/>
      <c r="N40" s="621"/>
      <c r="O40" s="621"/>
      <c r="P40" s="621"/>
      <c r="Q40" s="622"/>
      <c r="R40" s="623">
        <v>16430</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333</v>
      </c>
      <c r="AR40" s="687"/>
      <c r="AS40" s="687"/>
      <c r="AT40" s="687"/>
      <c r="AU40" s="687"/>
      <c r="AV40" s="687"/>
      <c r="AW40" s="687"/>
      <c r="AX40" s="687"/>
      <c r="AY40" s="688"/>
      <c r="AZ40" s="623">
        <v>6781</v>
      </c>
      <c r="BA40" s="624"/>
      <c r="BB40" s="624"/>
      <c r="BC40" s="624"/>
      <c r="BD40" s="656"/>
      <c r="BE40" s="656"/>
      <c r="BF40" s="678"/>
      <c r="BG40" s="671" t="s">
        <v>334</v>
      </c>
      <c r="BH40" s="672"/>
      <c r="BI40" s="672"/>
      <c r="BJ40" s="672"/>
      <c r="BK40" s="672"/>
      <c r="BL40" s="211"/>
      <c r="BM40" s="621" t="s">
        <v>335</v>
      </c>
      <c r="BN40" s="621"/>
      <c r="BO40" s="621"/>
      <c r="BP40" s="621"/>
      <c r="BQ40" s="621"/>
      <c r="BR40" s="621"/>
      <c r="BS40" s="621"/>
      <c r="BT40" s="621"/>
      <c r="BU40" s="622"/>
      <c r="BV40" s="623">
        <v>83</v>
      </c>
      <c r="BW40" s="624"/>
      <c r="BX40" s="624"/>
      <c r="BY40" s="624"/>
      <c r="BZ40" s="624"/>
      <c r="CA40" s="624"/>
      <c r="CB40" s="633"/>
      <c r="CD40" s="620" t="s">
        <v>336</v>
      </c>
      <c r="CE40" s="621"/>
      <c r="CF40" s="621"/>
      <c r="CG40" s="621"/>
      <c r="CH40" s="621"/>
      <c r="CI40" s="621"/>
      <c r="CJ40" s="621"/>
      <c r="CK40" s="621"/>
      <c r="CL40" s="621"/>
      <c r="CM40" s="621"/>
      <c r="CN40" s="621"/>
      <c r="CO40" s="621"/>
      <c r="CP40" s="621"/>
      <c r="CQ40" s="622"/>
      <c r="CR40" s="623">
        <v>38575</v>
      </c>
      <c r="CS40" s="624"/>
      <c r="CT40" s="624"/>
      <c r="CU40" s="624"/>
      <c r="CV40" s="624"/>
      <c r="CW40" s="624"/>
      <c r="CX40" s="624"/>
      <c r="CY40" s="625"/>
      <c r="CZ40" s="628">
        <v>0.3</v>
      </c>
      <c r="DA40" s="654"/>
      <c r="DB40" s="654"/>
      <c r="DC40" s="658"/>
      <c r="DD40" s="632">
        <v>5241</v>
      </c>
      <c r="DE40" s="624"/>
      <c r="DF40" s="624"/>
      <c r="DG40" s="624"/>
      <c r="DH40" s="624"/>
      <c r="DI40" s="624"/>
      <c r="DJ40" s="624"/>
      <c r="DK40" s="625"/>
      <c r="DL40" s="632">
        <v>4975</v>
      </c>
      <c r="DM40" s="624"/>
      <c r="DN40" s="624"/>
      <c r="DO40" s="624"/>
      <c r="DP40" s="624"/>
      <c r="DQ40" s="624"/>
      <c r="DR40" s="624"/>
      <c r="DS40" s="624"/>
      <c r="DT40" s="624"/>
      <c r="DU40" s="624"/>
      <c r="DV40" s="625"/>
      <c r="DW40" s="628">
        <v>0.1</v>
      </c>
      <c r="DX40" s="654"/>
      <c r="DY40" s="654"/>
      <c r="DZ40" s="654"/>
      <c r="EA40" s="654"/>
      <c r="EB40" s="654"/>
      <c r="EC40" s="655"/>
    </row>
    <row r="41" spans="2:133" ht="11.25" customHeight="1" x14ac:dyDescent="0.15">
      <c r="B41" s="644" t="s">
        <v>337</v>
      </c>
      <c r="C41" s="645"/>
      <c r="D41" s="645"/>
      <c r="E41" s="645"/>
      <c r="F41" s="645"/>
      <c r="G41" s="645"/>
      <c r="H41" s="645"/>
      <c r="I41" s="645"/>
      <c r="J41" s="645"/>
      <c r="K41" s="645"/>
      <c r="L41" s="645"/>
      <c r="M41" s="645"/>
      <c r="N41" s="645"/>
      <c r="O41" s="645"/>
      <c r="P41" s="645"/>
      <c r="Q41" s="646"/>
      <c r="R41" s="695">
        <v>12909122</v>
      </c>
      <c r="S41" s="696"/>
      <c r="T41" s="696"/>
      <c r="U41" s="696"/>
      <c r="V41" s="696"/>
      <c r="W41" s="696"/>
      <c r="X41" s="696"/>
      <c r="Y41" s="700"/>
      <c r="Z41" s="701">
        <v>100</v>
      </c>
      <c r="AA41" s="701"/>
      <c r="AB41" s="701"/>
      <c r="AC41" s="701"/>
      <c r="AD41" s="702">
        <v>6072411</v>
      </c>
      <c r="AE41" s="702"/>
      <c r="AF41" s="702"/>
      <c r="AG41" s="702"/>
      <c r="AH41" s="702"/>
      <c r="AI41" s="702"/>
      <c r="AJ41" s="702"/>
      <c r="AK41" s="702"/>
      <c r="AL41" s="703">
        <v>100</v>
      </c>
      <c r="AM41" s="683"/>
      <c r="AN41" s="683"/>
      <c r="AO41" s="704"/>
      <c r="AQ41" s="686" t="s">
        <v>338</v>
      </c>
      <c r="AR41" s="687"/>
      <c r="AS41" s="687"/>
      <c r="AT41" s="687"/>
      <c r="AU41" s="687"/>
      <c r="AV41" s="687"/>
      <c r="AW41" s="687"/>
      <c r="AX41" s="687"/>
      <c r="AY41" s="688"/>
      <c r="AZ41" s="623">
        <v>181280</v>
      </c>
      <c r="BA41" s="624"/>
      <c r="BB41" s="624"/>
      <c r="BC41" s="624"/>
      <c r="BD41" s="656"/>
      <c r="BE41" s="656"/>
      <c r="BF41" s="678"/>
      <c r="BG41" s="671"/>
      <c r="BH41" s="672"/>
      <c r="BI41" s="672"/>
      <c r="BJ41" s="672"/>
      <c r="BK41" s="672"/>
      <c r="BL41" s="211"/>
      <c r="BM41" s="621" t="s">
        <v>339</v>
      </c>
      <c r="BN41" s="621"/>
      <c r="BO41" s="621"/>
      <c r="BP41" s="621"/>
      <c r="BQ41" s="621"/>
      <c r="BR41" s="621"/>
      <c r="BS41" s="621"/>
      <c r="BT41" s="621"/>
      <c r="BU41" s="622"/>
      <c r="BV41" s="623" t="s">
        <v>122</v>
      </c>
      <c r="BW41" s="624"/>
      <c r="BX41" s="624"/>
      <c r="BY41" s="624"/>
      <c r="BZ41" s="624"/>
      <c r="CA41" s="624"/>
      <c r="CB41" s="633"/>
      <c r="CD41" s="620" t="s">
        <v>340</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4"/>
      <c r="DB41" s="654"/>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341</v>
      </c>
      <c r="AR42" s="693"/>
      <c r="AS42" s="693"/>
      <c r="AT42" s="693"/>
      <c r="AU42" s="693"/>
      <c r="AV42" s="693"/>
      <c r="AW42" s="693"/>
      <c r="AX42" s="693"/>
      <c r="AY42" s="694"/>
      <c r="AZ42" s="695">
        <v>952156</v>
      </c>
      <c r="BA42" s="696"/>
      <c r="BB42" s="696"/>
      <c r="BC42" s="696"/>
      <c r="BD42" s="682"/>
      <c r="BE42" s="682"/>
      <c r="BF42" s="684"/>
      <c r="BG42" s="673"/>
      <c r="BH42" s="674"/>
      <c r="BI42" s="674"/>
      <c r="BJ42" s="674"/>
      <c r="BK42" s="674"/>
      <c r="BL42" s="212"/>
      <c r="BM42" s="645" t="s">
        <v>342</v>
      </c>
      <c r="BN42" s="645"/>
      <c r="BO42" s="645"/>
      <c r="BP42" s="645"/>
      <c r="BQ42" s="645"/>
      <c r="BR42" s="645"/>
      <c r="BS42" s="645"/>
      <c r="BT42" s="645"/>
      <c r="BU42" s="646"/>
      <c r="BV42" s="695">
        <v>485</v>
      </c>
      <c r="BW42" s="696"/>
      <c r="BX42" s="696"/>
      <c r="BY42" s="696"/>
      <c r="BZ42" s="696"/>
      <c r="CA42" s="696"/>
      <c r="CB42" s="705"/>
      <c r="CD42" s="620" t="s">
        <v>343</v>
      </c>
      <c r="CE42" s="621"/>
      <c r="CF42" s="621"/>
      <c r="CG42" s="621"/>
      <c r="CH42" s="621"/>
      <c r="CI42" s="621"/>
      <c r="CJ42" s="621"/>
      <c r="CK42" s="621"/>
      <c r="CL42" s="621"/>
      <c r="CM42" s="621"/>
      <c r="CN42" s="621"/>
      <c r="CO42" s="621"/>
      <c r="CP42" s="621"/>
      <c r="CQ42" s="622"/>
      <c r="CR42" s="623">
        <v>2651759</v>
      </c>
      <c r="CS42" s="656"/>
      <c r="CT42" s="656"/>
      <c r="CU42" s="656"/>
      <c r="CV42" s="656"/>
      <c r="CW42" s="656"/>
      <c r="CX42" s="656"/>
      <c r="CY42" s="657"/>
      <c r="CZ42" s="628">
        <v>21.3</v>
      </c>
      <c r="DA42" s="654"/>
      <c r="DB42" s="654"/>
      <c r="DC42" s="658"/>
      <c r="DD42" s="632">
        <v>149710</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344</v>
      </c>
      <c r="CD43" s="620" t="s">
        <v>345</v>
      </c>
      <c r="CE43" s="621"/>
      <c r="CF43" s="621"/>
      <c r="CG43" s="621"/>
      <c r="CH43" s="621"/>
      <c r="CI43" s="621"/>
      <c r="CJ43" s="621"/>
      <c r="CK43" s="621"/>
      <c r="CL43" s="621"/>
      <c r="CM43" s="621"/>
      <c r="CN43" s="621"/>
      <c r="CO43" s="621"/>
      <c r="CP43" s="621"/>
      <c r="CQ43" s="622"/>
      <c r="CR43" s="623">
        <v>66288</v>
      </c>
      <c r="CS43" s="656"/>
      <c r="CT43" s="656"/>
      <c r="CU43" s="656"/>
      <c r="CV43" s="656"/>
      <c r="CW43" s="656"/>
      <c r="CX43" s="656"/>
      <c r="CY43" s="657"/>
      <c r="CZ43" s="628">
        <v>0.5</v>
      </c>
      <c r="DA43" s="654"/>
      <c r="DB43" s="654"/>
      <c r="DC43" s="658"/>
      <c r="DD43" s="632">
        <v>66288</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346</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294</v>
      </c>
      <c r="CE44" s="660"/>
      <c r="CF44" s="620" t="s">
        <v>347</v>
      </c>
      <c r="CG44" s="621"/>
      <c r="CH44" s="621"/>
      <c r="CI44" s="621"/>
      <c r="CJ44" s="621"/>
      <c r="CK44" s="621"/>
      <c r="CL44" s="621"/>
      <c r="CM44" s="621"/>
      <c r="CN44" s="621"/>
      <c r="CO44" s="621"/>
      <c r="CP44" s="621"/>
      <c r="CQ44" s="622"/>
      <c r="CR44" s="623">
        <v>2626604</v>
      </c>
      <c r="CS44" s="624"/>
      <c r="CT44" s="624"/>
      <c r="CU44" s="624"/>
      <c r="CV44" s="624"/>
      <c r="CW44" s="624"/>
      <c r="CX44" s="624"/>
      <c r="CY44" s="625"/>
      <c r="CZ44" s="628">
        <v>21.1</v>
      </c>
      <c r="DA44" s="629"/>
      <c r="DB44" s="629"/>
      <c r="DC44" s="635"/>
      <c r="DD44" s="632">
        <v>142545</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348</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349</v>
      </c>
      <c r="CG45" s="621"/>
      <c r="CH45" s="621"/>
      <c r="CI45" s="621"/>
      <c r="CJ45" s="621"/>
      <c r="CK45" s="621"/>
      <c r="CL45" s="621"/>
      <c r="CM45" s="621"/>
      <c r="CN45" s="621"/>
      <c r="CO45" s="621"/>
      <c r="CP45" s="621"/>
      <c r="CQ45" s="622"/>
      <c r="CR45" s="623">
        <v>586791</v>
      </c>
      <c r="CS45" s="656"/>
      <c r="CT45" s="656"/>
      <c r="CU45" s="656"/>
      <c r="CV45" s="656"/>
      <c r="CW45" s="656"/>
      <c r="CX45" s="656"/>
      <c r="CY45" s="657"/>
      <c r="CZ45" s="628">
        <v>4.7</v>
      </c>
      <c r="DA45" s="654"/>
      <c r="DB45" s="654"/>
      <c r="DC45" s="658"/>
      <c r="DD45" s="632">
        <v>29499</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1"/>
      <c r="CE46" s="662"/>
      <c r="CF46" s="620" t="s">
        <v>350</v>
      </c>
      <c r="CG46" s="621"/>
      <c r="CH46" s="621"/>
      <c r="CI46" s="621"/>
      <c r="CJ46" s="621"/>
      <c r="CK46" s="621"/>
      <c r="CL46" s="621"/>
      <c r="CM46" s="621"/>
      <c r="CN46" s="621"/>
      <c r="CO46" s="621"/>
      <c r="CP46" s="621"/>
      <c r="CQ46" s="622"/>
      <c r="CR46" s="623">
        <v>1926572</v>
      </c>
      <c r="CS46" s="624"/>
      <c r="CT46" s="624"/>
      <c r="CU46" s="624"/>
      <c r="CV46" s="624"/>
      <c r="CW46" s="624"/>
      <c r="CX46" s="624"/>
      <c r="CY46" s="625"/>
      <c r="CZ46" s="628">
        <v>15.5</v>
      </c>
      <c r="DA46" s="629"/>
      <c r="DB46" s="629"/>
      <c r="DC46" s="635"/>
      <c r="DD46" s="632">
        <v>104205</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1"/>
      <c r="CE47" s="662"/>
      <c r="CF47" s="620" t="s">
        <v>351</v>
      </c>
      <c r="CG47" s="621"/>
      <c r="CH47" s="621"/>
      <c r="CI47" s="621"/>
      <c r="CJ47" s="621"/>
      <c r="CK47" s="621"/>
      <c r="CL47" s="621"/>
      <c r="CM47" s="621"/>
      <c r="CN47" s="621"/>
      <c r="CO47" s="621"/>
      <c r="CP47" s="621"/>
      <c r="CQ47" s="622"/>
      <c r="CR47" s="623">
        <v>25155</v>
      </c>
      <c r="CS47" s="656"/>
      <c r="CT47" s="656"/>
      <c r="CU47" s="656"/>
      <c r="CV47" s="656"/>
      <c r="CW47" s="656"/>
      <c r="CX47" s="656"/>
      <c r="CY47" s="657"/>
      <c r="CZ47" s="628">
        <v>0.2</v>
      </c>
      <c r="DA47" s="654"/>
      <c r="DB47" s="654"/>
      <c r="DC47" s="658"/>
      <c r="DD47" s="632">
        <v>7165</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3"/>
      <c r="CE48" s="664"/>
      <c r="CF48" s="620" t="s">
        <v>352</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353</v>
      </c>
      <c r="CE49" s="645"/>
      <c r="CF49" s="645"/>
      <c r="CG49" s="645"/>
      <c r="CH49" s="645"/>
      <c r="CI49" s="645"/>
      <c r="CJ49" s="645"/>
      <c r="CK49" s="645"/>
      <c r="CL49" s="645"/>
      <c r="CM49" s="645"/>
      <c r="CN49" s="645"/>
      <c r="CO49" s="645"/>
      <c r="CP49" s="645"/>
      <c r="CQ49" s="646"/>
      <c r="CR49" s="695">
        <v>12468581</v>
      </c>
      <c r="CS49" s="682"/>
      <c r="CT49" s="682"/>
      <c r="CU49" s="682"/>
      <c r="CV49" s="682"/>
      <c r="CW49" s="682"/>
      <c r="CX49" s="682"/>
      <c r="CY49" s="711"/>
      <c r="CZ49" s="703">
        <v>100</v>
      </c>
      <c r="DA49" s="712"/>
      <c r="DB49" s="712"/>
      <c r="DC49" s="713"/>
      <c r="DD49" s="714">
        <v>7718395</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LG5ncec8XcbqqE4VQ5NIBhMlvSEESZiRKLXc+fdlKhvCZmYjdU1Vqe7QD1nwqifeR7oVjhaUKDL1fNaFvm5mXg==" saltValue="FiJH7ye4Qs4+H0dnTHpAw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election activeCell="CW13" sqref="CW13:DA13"/>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354</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355</v>
      </c>
      <c r="DK2" s="723"/>
      <c r="DL2" s="723"/>
      <c r="DM2" s="723"/>
      <c r="DN2" s="723"/>
      <c r="DO2" s="724"/>
      <c r="DP2" s="216"/>
      <c r="DQ2" s="722" t="s">
        <v>356</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357</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358</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359</v>
      </c>
      <c r="B5" s="728"/>
      <c r="C5" s="728"/>
      <c r="D5" s="728"/>
      <c r="E5" s="728"/>
      <c r="F5" s="728"/>
      <c r="G5" s="728"/>
      <c r="H5" s="728"/>
      <c r="I5" s="728"/>
      <c r="J5" s="728"/>
      <c r="K5" s="728"/>
      <c r="L5" s="728"/>
      <c r="M5" s="728"/>
      <c r="N5" s="728"/>
      <c r="O5" s="728"/>
      <c r="P5" s="729"/>
      <c r="Q5" s="733" t="s">
        <v>360</v>
      </c>
      <c r="R5" s="734"/>
      <c r="S5" s="734"/>
      <c r="T5" s="734"/>
      <c r="U5" s="735"/>
      <c r="V5" s="733" t="s">
        <v>361</v>
      </c>
      <c r="W5" s="734"/>
      <c r="X5" s="734"/>
      <c r="Y5" s="734"/>
      <c r="Z5" s="735"/>
      <c r="AA5" s="733" t="s">
        <v>362</v>
      </c>
      <c r="AB5" s="734"/>
      <c r="AC5" s="734"/>
      <c r="AD5" s="734"/>
      <c r="AE5" s="734"/>
      <c r="AF5" s="739" t="s">
        <v>363</v>
      </c>
      <c r="AG5" s="734"/>
      <c r="AH5" s="734"/>
      <c r="AI5" s="734"/>
      <c r="AJ5" s="740"/>
      <c r="AK5" s="734" t="s">
        <v>364</v>
      </c>
      <c r="AL5" s="734"/>
      <c r="AM5" s="734"/>
      <c r="AN5" s="734"/>
      <c r="AO5" s="735"/>
      <c r="AP5" s="733" t="s">
        <v>365</v>
      </c>
      <c r="AQ5" s="734"/>
      <c r="AR5" s="734"/>
      <c r="AS5" s="734"/>
      <c r="AT5" s="735"/>
      <c r="AU5" s="733" t="s">
        <v>366</v>
      </c>
      <c r="AV5" s="734"/>
      <c r="AW5" s="734"/>
      <c r="AX5" s="734"/>
      <c r="AY5" s="740"/>
      <c r="AZ5" s="220"/>
      <c r="BA5" s="220"/>
      <c r="BB5" s="220"/>
      <c r="BC5" s="220"/>
      <c r="BD5" s="220"/>
      <c r="BE5" s="221"/>
      <c r="BF5" s="221"/>
      <c r="BG5" s="221"/>
      <c r="BH5" s="221"/>
      <c r="BI5" s="221"/>
      <c r="BJ5" s="221"/>
      <c r="BK5" s="221"/>
      <c r="BL5" s="221"/>
      <c r="BM5" s="221"/>
      <c r="BN5" s="221"/>
      <c r="BO5" s="221"/>
      <c r="BP5" s="221"/>
      <c r="BQ5" s="727" t="s">
        <v>367</v>
      </c>
      <c r="BR5" s="728"/>
      <c r="BS5" s="728"/>
      <c r="BT5" s="728"/>
      <c r="BU5" s="728"/>
      <c r="BV5" s="728"/>
      <c r="BW5" s="728"/>
      <c r="BX5" s="728"/>
      <c r="BY5" s="728"/>
      <c r="BZ5" s="728"/>
      <c r="CA5" s="728"/>
      <c r="CB5" s="728"/>
      <c r="CC5" s="728"/>
      <c r="CD5" s="728"/>
      <c r="CE5" s="728"/>
      <c r="CF5" s="728"/>
      <c r="CG5" s="729"/>
      <c r="CH5" s="733" t="s">
        <v>368</v>
      </c>
      <c r="CI5" s="734"/>
      <c r="CJ5" s="734"/>
      <c r="CK5" s="734"/>
      <c r="CL5" s="735"/>
      <c r="CM5" s="733" t="s">
        <v>369</v>
      </c>
      <c r="CN5" s="734"/>
      <c r="CO5" s="734"/>
      <c r="CP5" s="734"/>
      <c r="CQ5" s="735"/>
      <c r="CR5" s="733" t="s">
        <v>370</v>
      </c>
      <c r="CS5" s="734"/>
      <c r="CT5" s="734"/>
      <c r="CU5" s="734"/>
      <c r="CV5" s="735"/>
      <c r="CW5" s="733" t="s">
        <v>371</v>
      </c>
      <c r="CX5" s="734"/>
      <c r="CY5" s="734"/>
      <c r="CZ5" s="734"/>
      <c r="DA5" s="735"/>
      <c r="DB5" s="733" t="s">
        <v>372</v>
      </c>
      <c r="DC5" s="734"/>
      <c r="DD5" s="734"/>
      <c r="DE5" s="734"/>
      <c r="DF5" s="735"/>
      <c r="DG5" s="763" t="s">
        <v>373</v>
      </c>
      <c r="DH5" s="764"/>
      <c r="DI5" s="764"/>
      <c r="DJ5" s="764"/>
      <c r="DK5" s="765"/>
      <c r="DL5" s="763" t="s">
        <v>374</v>
      </c>
      <c r="DM5" s="764"/>
      <c r="DN5" s="764"/>
      <c r="DO5" s="764"/>
      <c r="DP5" s="765"/>
      <c r="DQ5" s="733" t="s">
        <v>375</v>
      </c>
      <c r="DR5" s="734"/>
      <c r="DS5" s="734"/>
      <c r="DT5" s="734"/>
      <c r="DU5" s="735"/>
      <c r="DV5" s="733" t="s">
        <v>366</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376</v>
      </c>
      <c r="C7" s="750"/>
      <c r="D7" s="750"/>
      <c r="E7" s="750"/>
      <c r="F7" s="750"/>
      <c r="G7" s="750"/>
      <c r="H7" s="750"/>
      <c r="I7" s="750"/>
      <c r="J7" s="750"/>
      <c r="K7" s="750"/>
      <c r="L7" s="750"/>
      <c r="M7" s="750"/>
      <c r="N7" s="750"/>
      <c r="O7" s="750"/>
      <c r="P7" s="751"/>
      <c r="Q7" s="752">
        <v>12907</v>
      </c>
      <c r="R7" s="753"/>
      <c r="S7" s="753"/>
      <c r="T7" s="753"/>
      <c r="U7" s="753"/>
      <c r="V7" s="753">
        <v>12467</v>
      </c>
      <c r="W7" s="753"/>
      <c r="X7" s="753"/>
      <c r="Y7" s="753"/>
      <c r="Z7" s="753"/>
      <c r="AA7" s="753">
        <v>440</v>
      </c>
      <c r="AB7" s="753"/>
      <c r="AC7" s="753"/>
      <c r="AD7" s="753"/>
      <c r="AE7" s="754"/>
      <c r="AF7" s="755">
        <v>432</v>
      </c>
      <c r="AG7" s="756"/>
      <c r="AH7" s="756"/>
      <c r="AI7" s="756"/>
      <c r="AJ7" s="757"/>
      <c r="AK7" s="758">
        <v>813</v>
      </c>
      <c r="AL7" s="759"/>
      <c r="AM7" s="759"/>
      <c r="AN7" s="759"/>
      <c r="AO7" s="759"/>
      <c r="AP7" s="759">
        <v>10894</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557</v>
      </c>
      <c r="BT7" s="747"/>
      <c r="BU7" s="747"/>
      <c r="BV7" s="747"/>
      <c r="BW7" s="747"/>
      <c r="BX7" s="747"/>
      <c r="BY7" s="747"/>
      <c r="BZ7" s="747"/>
      <c r="CA7" s="747"/>
      <c r="CB7" s="747"/>
      <c r="CC7" s="747"/>
      <c r="CD7" s="747"/>
      <c r="CE7" s="747"/>
      <c r="CF7" s="747"/>
      <c r="CG7" s="762"/>
      <c r="CH7" s="743">
        <v>-13</v>
      </c>
      <c r="CI7" s="744"/>
      <c r="CJ7" s="744"/>
      <c r="CK7" s="744"/>
      <c r="CL7" s="745"/>
      <c r="CM7" s="743">
        <v>60</v>
      </c>
      <c r="CN7" s="744"/>
      <c r="CO7" s="744"/>
      <c r="CP7" s="744"/>
      <c r="CQ7" s="745"/>
      <c r="CR7" s="743">
        <v>5</v>
      </c>
      <c r="CS7" s="744"/>
      <c r="CT7" s="744"/>
      <c r="CU7" s="744"/>
      <c r="CV7" s="745"/>
      <c r="CW7" s="743" t="s">
        <v>491</v>
      </c>
      <c r="CX7" s="744"/>
      <c r="CY7" s="744"/>
      <c r="CZ7" s="744"/>
      <c r="DA7" s="745"/>
      <c r="DB7" s="743" t="s">
        <v>491</v>
      </c>
      <c r="DC7" s="744"/>
      <c r="DD7" s="744"/>
      <c r="DE7" s="744"/>
      <c r="DF7" s="745"/>
      <c r="DG7" s="743" t="s">
        <v>491</v>
      </c>
      <c r="DH7" s="744"/>
      <c r="DI7" s="744"/>
      <c r="DJ7" s="744"/>
      <c r="DK7" s="745"/>
      <c r="DL7" s="743" t="s">
        <v>491</v>
      </c>
      <c r="DM7" s="744"/>
      <c r="DN7" s="744"/>
      <c r="DO7" s="744"/>
      <c r="DP7" s="745"/>
      <c r="DQ7" s="743" t="s">
        <v>491</v>
      </c>
      <c r="DR7" s="744"/>
      <c r="DS7" s="744"/>
      <c r="DT7" s="744"/>
      <c r="DU7" s="745"/>
      <c r="DV7" s="746"/>
      <c r="DW7" s="747"/>
      <c r="DX7" s="747"/>
      <c r="DY7" s="747"/>
      <c r="DZ7" s="748"/>
      <c r="EA7" s="222"/>
    </row>
    <row r="8" spans="1:131" s="223" customFormat="1" ht="26.25" customHeight="1" x14ac:dyDescent="0.15">
      <c r="A8" s="226">
        <v>2</v>
      </c>
      <c r="B8" s="780" t="s">
        <v>377</v>
      </c>
      <c r="C8" s="781"/>
      <c r="D8" s="781"/>
      <c r="E8" s="781"/>
      <c r="F8" s="781"/>
      <c r="G8" s="781"/>
      <c r="H8" s="781"/>
      <c r="I8" s="781"/>
      <c r="J8" s="781"/>
      <c r="K8" s="781"/>
      <c r="L8" s="781"/>
      <c r="M8" s="781"/>
      <c r="N8" s="781"/>
      <c r="O8" s="781"/>
      <c r="P8" s="782"/>
      <c r="Q8" s="783">
        <v>9</v>
      </c>
      <c r="R8" s="784"/>
      <c r="S8" s="784"/>
      <c r="T8" s="784"/>
      <c r="U8" s="784"/>
      <c r="V8" s="784">
        <v>9</v>
      </c>
      <c r="W8" s="784"/>
      <c r="X8" s="784"/>
      <c r="Y8" s="784"/>
      <c r="Z8" s="784"/>
      <c r="AA8" s="784">
        <v>0</v>
      </c>
      <c r="AB8" s="784"/>
      <c r="AC8" s="784"/>
      <c r="AD8" s="784"/>
      <c r="AE8" s="785"/>
      <c r="AF8" s="786">
        <v>0</v>
      </c>
      <c r="AG8" s="787"/>
      <c r="AH8" s="787"/>
      <c r="AI8" s="787"/>
      <c r="AJ8" s="788"/>
      <c r="AK8" s="769">
        <v>3</v>
      </c>
      <c r="AL8" s="770"/>
      <c r="AM8" s="770"/>
      <c r="AN8" s="770"/>
      <c r="AO8" s="770"/>
      <c r="AP8" s="770">
        <v>0</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15">
      <c r="A9" s="226">
        <v>3</v>
      </c>
      <c r="B9" s="780" t="s">
        <v>378</v>
      </c>
      <c r="C9" s="781"/>
      <c r="D9" s="781"/>
      <c r="E9" s="781"/>
      <c r="F9" s="781"/>
      <c r="G9" s="781"/>
      <c r="H9" s="781"/>
      <c r="I9" s="781"/>
      <c r="J9" s="781"/>
      <c r="K9" s="781"/>
      <c r="L9" s="781"/>
      <c r="M9" s="781"/>
      <c r="N9" s="781"/>
      <c r="O9" s="781"/>
      <c r="P9" s="782"/>
      <c r="Q9" s="783">
        <v>11</v>
      </c>
      <c r="R9" s="784"/>
      <c r="S9" s="784"/>
      <c r="T9" s="784"/>
      <c r="U9" s="784"/>
      <c r="V9" s="784">
        <v>11</v>
      </c>
      <c r="W9" s="784"/>
      <c r="X9" s="784"/>
      <c r="Y9" s="784"/>
      <c r="Z9" s="784"/>
      <c r="AA9" s="784">
        <v>0</v>
      </c>
      <c r="AB9" s="784"/>
      <c r="AC9" s="784"/>
      <c r="AD9" s="784"/>
      <c r="AE9" s="785"/>
      <c r="AF9" s="786" t="s">
        <v>122</v>
      </c>
      <c r="AG9" s="787"/>
      <c r="AH9" s="787"/>
      <c r="AI9" s="787"/>
      <c r="AJ9" s="788"/>
      <c r="AK9" s="769">
        <v>11</v>
      </c>
      <c r="AL9" s="770"/>
      <c r="AM9" s="770"/>
      <c r="AN9" s="770"/>
      <c r="AO9" s="770"/>
      <c r="AP9" s="770">
        <v>13</v>
      </c>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379</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380</v>
      </c>
      <c r="B23" s="789" t="s">
        <v>381</v>
      </c>
      <c r="C23" s="790"/>
      <c r="D23" s="790"/>
      <c r="E23" s="790"/>
      <c r="F23" s="790"/>
      <c r="G23" s="790"/>
      <c r="H23" s="790"/>
      <c r="I23" s="790"/>
      <c r="J23" s="790"/>
      <c r="K23" s="790"/>
      <c r="L23" s="790"/>
      <c r="M23" s="790"/>
      <c r="N23" s="790"/>
      <c r="O23" s="790"/>
      <c r="P23" s="791"/>
      <c r="Q23" s="792">
        <v>12927</v>
      </c>
      <c r="R23" s="793"/>
      <c r="S23" s="793"/>
      <c r="T23" s="793"/>
      <c r="U23" s="793"/>
      <c r="V23" s="793">
        <v>12487</v>
      </c>
      <c r="W23" s="793"/>
      <c r="X23" s="793"/>
      <c r="Y23" s="793"/>
      <c r="Z23" s="793"/>
      <c r="AA23" s="793">
        <v>440</v>
      </c>
      <c r="AB23" s="793"/>
      <c r="AC23" s="793"/>
      <c r="AD23" s="793"/>
      <c r="AE23" s="794"/>
      <c r="AF23" s="795">
        <v>432</v>
      </c>
      <c r="AG23" s="793"/>
      <c r="AH23" s="793"/>
      <c r="AI23" s="793"/>
      <c r="AJ23" s="796"/>
      <c r="AK23" s="797"/>
      <c r="AL23" s="798"/>
      <c r="AM23" s="798"/>
      <c r="AN23" s="798"/>
      <c r="AO23" s="798"/>
      <c r="AP23" s="793">
        <v>10907</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382</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383</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359</v>
      </c>
      <c r="B26" s="728"/>
      <c r="C26" s="728"/>
      <c r="D26" s="728"/>
      <c r="E26" s="728"/>
      <c r="F26" s="728"/>
      <c r="G26" s="728"/>
      <c r="H26" s="728"/>
      <c r="I26" s="728"/>
      <c r="J26" s="728"/>
      <c r="K26" s="728"/>
      <c r="L26" s="728"/>
      <c r="M26" s="728"/>
      <c r="N26" s="728"/>
      <c r="O26" s="728"/>
      <c r="P26" s="729"/>
      <c r="Q26" s="733" t="s">
        <v>384</v>
      </c>
      <c r="R26" s="734"/>
      <c r="S26" s="734"/>
      <c r="T26" s="734"/>
      <c r="U26" s="735"/>
      <c r="V26" s="733" t="s">
        <v>385</v>
      </c>
      <c r="W26" s="734"/>
      <c r="X26" s="734"/>
      <c r="Y26" s="734"/>
      <c r="Z26" s="735"/>
      <c r="AA26" s="733" t="s">
        <v>386</v>
      </c>
      <c r="AB26" s="734"/>
      <c r="AC26" s="734"/>
      <c r="AD26" s="734"/>
      <c r="AE26" s="734"/>
      <c r="AF26" s="814" t="s">
        <v>387</v>
      </c>
      <c r="AG26" s="815"/>
      <c r="AH26" s="815"/>
      <c r="AI26" s="815"/>
      <c r="AJ26" s="816"/>
      <c r="AK26" s="734" t="s">
        <v>388</v>
      </c>
      <c r="AL26" s="734"/>
      <c r="AM26" s="734"/>
      <c r="AN26" s="734"/>
      <c r="AO26" s="735"/>
      <c r="AP26" s="733" t="s">
        <v>389</v>
      </c>
      <c r="AQ26" s="734"/>
      <c r="AR26" s="734"/>
      <c r="AS26" s="734"/>
      <c r="AT26" s="735"/>
      <c r="AU26" s="733" t="s">
        <v>390</v>
      </c>
      <c r="AV26" s="734"/>
      <c r="AW26" s="734"/>
      <c r="AX26" s="734"/>
      <c r="AY26" s="735"/>
      <c r="AZ26" s="733" t="s">
        <v>391</v>
      </c>
      <c r="BA26" s="734"/>
      <c r="BB26" s="734"/>
      <c r="BC26" s="734"/>
      <c r="BD26" s="735"/>
      <c r="BE26" s="733" t="s">
        <v>366</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392</v>
      </c>
      <c r="C28" s="750"/>
      <c r="D28" s="750"/>
      <c r="E28" s="750"/>
      <c r="F28" s="750"/>
      <c r="G28" s="750"/>
      <c r="H28" s="750"/>
      <c r="I28" s="750"/>
      <c r="J28" s="750"/>
      <c r="K28" s="750"/>
      <c r="L28" s="750"/>
      <c r="M28" s="750"/>
      <c r="N28" s="750"/>
      <c r="O28" s="750"/>
      <c r="P28" s="751"/>
      <c r="Q28" s="822">
        <v>1914</v>
      </c>
      <c r="R28" s="823"/>
      <c r="S28" s="823"/>
      <c r="T28" s="823"/>
      <c r="U28" s="823"/>
      <c r="V28" s="823">
        <v>1906</v>
      </c>
      <c r="W28" s="823"/>
      <c r="X28" s="823"/>
      <c r="Y28" s="823"/>
      <c r="Z28" s="823"/>
      <c r="AA28" s="823">
        <v>8</v>
      </c>
      <c r="AB28" s="823"/>
      <c r="AC28" s="823"/>
      <c r="AD28" s="823"/>
      <c r="AE28" s="824"/>
      <c r="AF28" s="825">
        <v>8</v>
      </c>
      <c r="AG28" s="823"/>
      <c r="AH28" s="823"/>
      <c r="AI28" s="823"/>
      <c r="AJ28" s="826"/>
      <c r="AK28" s="827">
        <v>209</v>
      </c>
      <c r="AL28" s="828"/>
      <c r="AM28" s="828"/>
      <c r="AN28" s="828"/>
      <c r="AO28" s="828"/>
      <c r="AP28" s="828" t="s">
        <v>491</v>
      </c>
      <c r="AQ28" s="828"/>
      <c r="AR28" s="828"/>
      <c r="AS28" s="828"/>
      <c r="AT28" s="828"/>
      <c r="AU28" s="828" t="s">
        <v>491</v>
      </c>
      <c r="AV28" s="828"/>
      <c r="AW28" s="828"/>
      <c r="AX28" s="828"/>
      <c r="AY28" s="828"/>
      <c r="AZ28" s="829" t="s">
        <v>552</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393</v>
      </c>
      <c r="C29" s="781"/>
      <c r="D29" s="781"/>
      <c r="E29" s="781"/>
      <c r="F29" s="781"/>
      <c r="G29" s="781"/>
      <c r="H29" s="781"/>
      <c r="I29" s="781"/>
      <c r="J29" s="781"/>
      <c r="K29" s="781"/>
      <c r="L29" s="781"/>
      <c r="M29" s="781"/>
      <c r="N29" s="781"/>
      <c r="O29" s="781"/>
      <c r="P29" s="782"/>
      <c r="Q29" s="783">
        <v>2810</v>
      </c>
      <c r="R29" s="784"/>
      <c r="S29" s="784"/>
      <c r="T29" s="784"/>
      <c r="U29" s="784"/>
      <c r="V29" s="784">
        <v>2798</v>
      </c>
      <c r="W29" s="784"/>
      <c r="X29" s="784"/>
      <c r="Y29" s="784"/>
      <c r="Z29" s="784"/>
      <c r="AA29" s="784">
        <v>12</v>
      </c>
      <c r="AB29" s="784"/>
      <c r="AC29" s="784"/>
      <c r="AD29" s="784"/>
      <c r="AE29" s="785"/>
      <c r="AF29" s="786">
        <v>12</v>
      </c>
      <c r="AG29" s="787"/>
      <c r="AH29" s="787"/>
      <c r="AI29" s="787"/>
      <c r="AJ29" s="788"/>
      <c r="AK29" s="834">
        <v>440</v>
      </c>
      <c r="AL29" s="830"/>
      <c r="AM29" s="830"/>
      <c r="AN29" s="830"/>
      <c r="AO29" s="830"/>
      <c r="AP29" s="830" t="s">
        <v>491</v>
      </c>
      <c r="AQ29" s="830"/>
      <c r="AR29" s="830"/>
      <c r="AS29" s="830"/>
      <c r="AT29" s="830"/>
      <c r="AU29" s="830" t="s">
        <v>491</v>
      </c>
      <c r="AV29" s="830"/>
      <c r="AW29" s="830"/>
      <c r="AX29" s="830"/>
      <c r="AY29" s="830"/>
      <c r="AZ29" s="831" t="s">
        <v>491</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394</v>
      </c>
      <c r="C30" s="781"/>
      <c r="D30" s="781"/>
      <c r="E30" s="781"/>
      <c r="F30" s="781"/>
      <c r="G30" s="781"/>
      <c r="H30" s="781"/>
      <c r="I30" s="781"/>
      <c r="J30" s="781"/>
      <c r="K30" s="781"/>
      <c r="L30" s="781"/>
      <c r="M30" s="781"/>
      <c r="N30" s="781"/>
      <c r="O30" s="781"/>
      <c r="P30" s="782"/>
      <c r="Q30" s="783">
        <v>402</v>
      </c>
      <c r="R30" s="784"/>
      <c r="S30" s="784"/>
      <c r="T30" s="784"/>
      <c r="U30" s="784"/>
      <c r="V30" s="784">
        <v>402</v>
      </c>
      <c r="W30" s="784"/>
      <c r="X30" s="784"/>
      <c r="Y30" s="784"/>
      <c r="Z30" s="784"/>
      <c r="AA30" s="784">
        <v>0</v>
      </c>
      <c r="AB30" s="784"/>
      <c r="AC30" s="784"/>
      <c r="AD30" s="784"/>
      <c r="AE30" s="785"/>
      <c r="AF30" s="786">
        <v>0</v>
      </c>
      <c r="AG30" s="787"/>
      <c r="AH30" s="787"/>
      <c r="AI30" s="787"/>
      <c r="AJ30" s="788"/>
      <c r="AK30" s="834">
        <v>115</v>
      </c>
      <c r="AL30" s="830"/>
      <c r="AM30" s="830"/>
      <c r="AN30" s="830"/>
      <c r="AO30" s="830"/>
      <c r="AP30" s="830" t="s">
        <v>491</v>
      </c>
      <c r="AQ30" s="830"/>
      <c r="AR30" s="830"/>
      <c r="AS30" s="830"/>
      <c r="AT30" s="830"/>
      <c r="AU30" s="830" t="s">
        <v>491</v>
      </c>
      <c r="AV30" s="830"/>
      <c r="AW30" s="830"/>
      <c r="AX30" s="830"/>
      <c r="AY30" s="830"/>
      <c r="AZ30" s="831" t="s">
        <v>491</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395</v>
      </c>
      <c r="C31" s="781"/>
      <c r="D31" s="781"/>
      <c r="E31" s="781"/>
      <c r="F31" s="781"/>
      <c r="G31" s="781"/>
      <c r="H31" s="781"/>
      <c r="I31" s="781"/>
      <c r="J31" s="781"/>
      <c r="K31" s="781"/>
      <c r="L31" s="781"/>
      <c r="M31" s="781"/>
      <c r="N31" s="781"/>
      <c r="O31" s="781"/>
      <c r="P31" s="782"/>
      <c r="Q31" s="783">
        <v>331</v>
      </c>
      <c r="R31" s="784"/>
      <c r="S31" s="784"/>
      <c r="T31" s="784"/>
      <c r="U31" s="784"/>
      <c r="V31" s="784">
        <v>300</v>
      </c>
      <c r="W31" s="784"/>
      <c r="X31" s="784"/>
      <c r="Y31" s="784"/>
      <c r="Z31" s="784"/>
      <c r="AA31" s="784">
        <v>31</v>
      </c>
      <c r="AB31" s="784"/>
      <c r="AC31" s="784"/>
      <c r="AD31" s="784"/>
      <c r="AE31" s="785"/>
      <c r="AF31" s="786">
        <v>625</v>
      </c>
      <c r="AG31" s="787"/>
      <c r="AH31" s="787"/>
      <c r="AI31" s="787"/>
      <c r="AJ31" s="788"/>
      <c r="AK31" s="834">
        <v>14</v>
      </c>
      <c r="AL31" s="830"/>
      <c r="AM31" s="830"/>
      <c r="AN31" s="830"/>
      <c r="AO31" s="830"/>
      <c r="AP31" s="830">
        <v>548</v>
      </c>
      <c r="AQ31" s="830"/>
      <c r="AR31" s="830"/>
      <c r="AS31" s="830"/>
      <c r="AT31" s="830"/>
      <c r="AU31" s="830">
        <v>93</v>
      </c>
      <c r="AV31" s="830"/>
      <c r="AW31" s="830"/>
      <c r="AX31" s="830"/>
      <c r="AY31" s="830"/>
      <c r="AZ31" s="831" t="s">
        <v>491</v>
      </c>
      <c r="BA31" s="831"/>
      <c r="BB31" s="831"/>
      <c r="BC31" s="831"/>
      <c r="BD31" s="831"/>
      <c r="BE31" s="832" t="s">
        <v>396</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143</v>
      </c>
      <c r="C32" s="781"/>
      <c r="D32" s="781"/>
      <c r="E32" s="781"/>
      <c r="F32" s="781"/>
      <c r="G32" s="781"/>
      <c r="H32" s="781"/>
      <c r="I32" s="781"/>
      <c r="J32" s="781"/>
      <c r="K32" s="781"/>
      <c r="L32" s="781"/>
      <c r="M32" s="781"/>
      <c r="N32" s="781"/>
      <c r="O32" s="781"/>
      <c r="P32" s="782"/>
      <c r="Q32" s="783">
        <v>552</v>
      </c>
      <c r="R32" s="784"/>
      <c r="S32" s="784"/>
      <c r="T32" s="784"/>
      <c r="U32" s="784"/>
      <c r="V32" s="784">
        <v>576</v>
      </c>
      <c r="W32" s="784"/>
      <c r="X32" s="784"/>
      <c r="Y32" s="784"/>
      <c r="Z32" s="784"/>
      <c r="AA32" s="784">
        <v>-24</v>
      </c>
      <c r="AB32" s="784"/>
      <c r="AC32" s="784"/>
      <c r="AD32" s="784"/>
      <c r="AE32" s="785"/>
      <c r="AF32" s="786">
        <v>-6</v>
      </c>
      <c r="AG32" s="787"/>
      <c r="AH32" s="787"/>
      <c r="AI32" s="787"/>
      <c r="AJ32" s="788"/>
      <c r="AK32" s="834">
        <v>200</v>
      </c>
      <c r="AL32" s="830"/>
      <c r="AM32" s="830"/>
      <c r="AN32" s="830"/>
      <c r="AO32" s="830"/>
      <c r="AP32" s="830">
        <v>2339</v>
      </c>
      <c r="AQ32" s="830"/>
      <c r="AR32" s="830"/>
      <c r="AS32" s="830"/>
      <c r="AT32" s="830"/>
      <c r="AU32" s="830">
        <v>1652</v>
      </c>
      <c r="AV32" s="830"/>
      <c r="AW32" s="830"/>
      <c r="AX32" s="830"/>
      <c r="AY32" s="830"/>
      <c r="AZ32" s="831" t="s">
        <v>491</v>
      </c>
      <c r="BA32" s="831"/>
      <c r="BB32" s="831"/>
      <c r="BC32" s="831"/>
      <c r="BD32" s="831"/>
      <c r="BE32" s="832" t="s">
        <v>396</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397</v>
      </c>
      <c r="C33" s="781"/>
      <c r="D33" s="781"/>
      <c r="E33" s="781"/>
      <c r="F33" s="781"/>
      <c r="G33" s="781"/>
      <c r="H33" s="781"/>
      <c r="I33" s="781"/>
      <c r="J33" s="781"/>
      <c r="K33" s="781"/>
      <c r="L33" s="781"/>
      <c r="M33" s="781"/>
      <c r="N33" s="781"/>
      <c r="O33" s="781"/>
      <c r="P33" s="782"/>
      <c r="Q33" s="783">
        <v>52</v>
      </c>
      <c r="R33" s="784"/>
      <c r="S33" s="784"/>
      <c r="T33" s="784"/>
      <c r="U33" s="784"/>
      <c r="V33" s="784">
        <v>51</v>
      </c>
      <c r="W33" s="784"/>
      <c r="X33" s="784"/>
      <c r="Y33" s="784"/>
      <c r="Z33" s="784"/>
      <c r="AA33" s="784">
        <v>1</v>
      </c>
      <c r="AB33" s="784"/>
      <c r="AC33" s="784"/>
      <c r="AD33" s="784"/>
      <c r="AE33" s="785"/>
      <c r="AF33" s="786">
        <v>9</v>
      </c>
      <c r="AG33" s="787"/>
      <c r="AH33" s="787"/>
      <c r="AI33" s="787"/>
      <c r="AJ33" s="788"/>
      <c r="AK33" s="834">
        <v>45</v>
      </c>
      <c r="AL33" s="830"/>
      <c r="AM33" s="830"/>
      <c r="AN33" s="830"/>
      <c r="AO33" s="830"/>
      <c r="AP33" s="830">
        <v>189</v>
      </c>
      <c r="AQ33" s="830"/>
      <c r="AR33" s="830"/>
      <c r="AS33" s="830"/>
      <c r="AT33" s="830"/>
      <c r="AU33" s="830">
        <v>158</v>
      </c>
      <c r="AV33" s="830"/>
      <c r="AW33" s="830"/>
      <c r="AX33" s="830"/>
      <c r="AY33" s="830"/>
      <c r="AZ33" s="831" t="s">
        <v>491</v>
      </c>
      <c r="BA33" s="831"/>
      <c r="BB33" s="831"/>
      <c r="BC33" s="831"/>
      <c r="BD33" s="831"/>
      <c r="BE33" s="832" t="s">
        <v>396</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t="s">
        <v>398</v>
      </c>
      <c r="C34" s="781"/>
      <c r="D34" s="781"/>
      <c r="E34" s="781"/>
      <c r="F34" s="781"/>
      <c r="G34" s="781"/>
      <c r="H34" s="781"/>
      <c r="I34" s="781"/>
      <c r="J34" s="781"/>
      <c r="K34" s="781"/>
      <c r="L34" s="781"/>
      <c r="M34" s="781"/>
      <c r="N34" s="781"/>
      <c r="O34" s="781"/>
      <c r="P34" s="782"/>
      <c r="Q34" s="783">
        <v>169</v>
      </c>
      <c r="R34" s="784"/>
      <c r="S34" s="784"/>
      <c r="T34" s="784"/>
      <c r="U34" s="784"/>
      <c r="V34" s="784">
        <v>169</v>
      </c>
      <c r="W34" s="784"/>
      <c r="X34" s="784"/>
      <c r="Y34" s="784"/>
      <c r="Z34" s="784"/>
      <c r="AA34" s="784">
        <v>0</v>
      </c>
      <c r="AB34" s="784"/>
      <c r="AC34" s="784"/>
      <c r="AD34" s="784"/>
      <c r="AE34" s="785"/>
      <c r="AF34" s="786">
        <v>0</v>
      </c>
      <c r="AG34" s="787"/>
      <c r="AH34" s="787"/>
      <c r="AI34" s="787"/>
      <c r="AJ34" s="788"/>
      <c r="AK34" s="834">
        <v>33</v>
      </c>
      <c r="AL34" s="830"/>
      <c r="AM34" s="830"/>
      <c r="AN34" s="830"/>
      <c r="AO34" s="830"/>
      <c r="AP34" s="830">
        <v>0</v>
      </c>
      <c r="AQ34" s="830"/>
      <c r="AR34" s="830"/>
      <c r="AS34" s="830"/>
      <c r="AT34" s="830"/>
      <c r="AU34" s="830">
        <v>0</v>
      </c>
      <c r="AV34" s="830"/>
      <c r="AW34" s="830"/>
      <c r="AX34" s="830"/>
      <c r="AY34" s="830"/>
      <c r="AZ34" s="831" t="s">
        <v>491</v>
      </c>
      <c r="BA34" s="831"/>
      <c r="BB34" s="831"/>
      <c r="BC34" s="831"/>
      <c r="BD34" s="831"/>
      <c r="BE34" s="832" t="s">
        <v>399</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400</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380</v>
      </c>
      <c r="B63" s="789" t="s">
        <v>401</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649</v>
      </c>
      <c r="AG63" s="844"/>
      <c r="AH63" s="844"/>
      <c r="AI63" s="844"/>
      <c r="AJ63" s="845"/>
      <c r="AK63" s="846"/>
      <c r="AL63" s="841"/>
      <c r="AM63" s="841"/>
      <c r="AN63" s="841"/>
      <c r="AO63" s="841"/>
      <c r="AP63" s="844">
        <v>3076</v>
      </c>
      <c r="AQ63" s="844"/>
      <c r="AR63" s="844"/>
      <c r="AS63" s="844"/>
      <c r="AT63" s="844"/>
      <c r="AU63" s="844">
        <v>1903</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402</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403</v>
      </c>
      <c r="B66" s="728"/>
      <c r="C66" s="728"/>
      <c r="D66" s="728"/>
      <c r="E66" s="728"/>
      <c r="F66" s="728"/>
      <c r="G66" s="728"/>
      <c r="H66" s="728"/>
      <c r="I66" s="728"/>
      <c r="J66" s="728"/>
      <c r="K66" s="728"/>
      <c r="L66" s="728"/>
      <c r="M66" s="728"/>
      <c r="N66" s="728"/>
      <c r="O66" s="728"/>
      <c r="P66" s="729"/>
      <c r="Q66" s="733" t="s">
        <v>384</v>
      </c>
      <c r="R66" s="734"/>
      <c r="S66" s="734"/>
      <c r="T66" s="734"/>
      <c r="U66" s="735"/>
      <c r="V66" s="733" t="s">
        <v>385</v>
      </c>
      <c r="W66" s="734"/>
      <c r="X66" s="734"/>
      <c r="Y66" s="734"/>
      <c r="Z66" s="735"/>
      <c r="AA66" s="733" t="s">
        <v>386</v>
      </c>
      <c r="AB66" s="734"/>
      <c r="AC66" s="734"/>
      <c r="AD66" s="734"/>
      <c r="AE66" s="735"/>
      <c r="AF66" s="854" t="s">
        <v>387</v>
      </c>
      <c r="AG66" s="815"/>
      <c r="AH66" s="815"/>
      <c r="AI66" s="815"/>
      <c r="AJ66" s="855"/>
      <c r="AK66" s="733" t="s">
        <v>388</v>
      </c>
      <c r="AL66" s="728"/>
      <c r="AM66" s="728"/>
      <c r="AN66" s="728"/>
      <c r="AO66" s="729"/>
      <c r="AP66" s="733" t="s">
        <v>389</v>
      </c>
      <c r="AQ66" s="734"/>
      <c r="AR66" s="734"/>
      <c r="AS66" s="734"/>
      <c r="AT66" s="735"/>
      <c r="AU66" s="733" t="s">
        <v>404</v>
      </c>
      <c r="AV66" s="734"/>
      <c r="AW66" s="734"/>
      <c r="AX66" s="734"/>
      <c r="AY66" s="735"/>
      <c r="AZ66" s="733" t="s">
        <v>366</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553</v>
      </c>
      <c r="C68" s="870"/>
      <c r="D68" s="870"/>
      <c r="E68" s="870"/>
      <c r="F68" s="870"/>
      <c r="G68" s="870"/>
      <c r="H68" s="870"/>
      <c r="I68" s="870"/>
      <c r="J68" s="870"/>
      <c r="K68" s="870"/>
      <c r="L68" s="870"/>
      <c r="M68" s="870"/>
      <c r="N68" s="870"/>
      <c r="O68" s="870"/>
      <c r="P68" s="871"/>
      <c r="Q68" s="872">
        <v>72</v>
      </c>
      <c r="R68" s="866"/>
      <c r="S68" s="866"/>
      <c r="T68" s="866"/>
      <c r="U68" s="866"/>
      <c r="V68" s="866">
        <v>61</v>
      </c>
      <c r="W68" s="866"/>
      <c r="X68" s="866"/>
      <c r="Y68" s="866"/>
      <c r="Z68" s="866"/>
      <c r="AA68" s="866">
        <v>11</v>
      </c>
      <c r="AB68" s="866"/>
      <c r="AC68" s="866"/>
      <c r="AD68" s="866"/>
      <c r="AE68" s="866"/>
      <c r="AF68" s="866">
        <v>11</v>
      </c>
      <c r="AG68" s="866"/>
      <c r="AH68" s="866"/>
      <c r="AI68" s="866"/>
      <c r="AJ68" s="866"/>
      <c r="AK68" s="866" t="s">
        <v>552</v>
      </c>
      <c r="AL68" s="866"/>
      <c r="AM68" s="866"/>
      <c r="AN68" s="866"/>
      <c r="AO68" s="866"/>
      <c r="AP68" s="866" t="s">
        <v>491</v>
      </c>
      <c r="AQ68" s="866"/>
      <c r="AR68" s="866"/>
      <c r="AS68" s="866"/>
      <c r="AT68" s="866"/>
      <c r="AU68" s="866" t="s">
        <v>491</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554</v>
      </c>
      <c r="C69" s="874"/>
      <c r="D69" s="874"/>
      <c r="E69" s="874"/>
      <c r="F69" s="874"/>
      <c r="G69" s="874"/>
      <c r="H69" s="874"/>
      <c r="I69" s="874"/>
      <c r="J69" s="874"/>
      <c r="K69" s="874"/>
      <c r="L69" s="874"/>
      <c r="M69" s="874"/>
      <c r="N69" s="874"/>
      <c r="O69" s="874"/>
      <c r="P69" s="875"/>
      <c r="Q69" s="876">
        <v>117</v>
      </c>
      <c r="R69" s="830"/>
      <c r="S69" s="830"/>
      <c r="T69" s="830"/>
      <c r="U69" s="830"/>
      <c r="V69" s="830">
        <v>110</v>
      </c>
      <c r="W69" s="830"/>
      <c r="X69" s="830"/>
      <c r="Y69" s="830"/>
      <c r="Z69" s="830"/>
      <c r="AA69" s="830">
        <v>7</v>
      </c>
      <c r="AB69" s="830"/>
      <c r="AC69" s="830"/>
      <c r="AD69" s="830"/>
      <c r="AE69" s="830"/>
      <c r="AF69" s="830">
        <v>7</v>
      </c>
      <c r="AG69" s="830"/>
      <c r="AH69" s="830"/>
      <c r="AI69" s="830"/>
      <c r="AJ69" s="830"/>
      <c r="AK69" s="830" t="s">
        <v>491</v>
      </c>
      <c r="AL69" s="830"/>
      <c r="AM69" s="830"/>
      <c r="AN69" s="830"/>
      <c r="AO69" s="830"/>
      <c r="AP69" s="830">
        <v>21</v>
      </c>
      <c r="AQ69" s="830"/>
      <c r="AR69" s="830"/>
      <c r="AS69" s="830"/>
      <c r="AT69" s="830"/>
      <c r="AU69" s="830" t="s">
        <v>491</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555</v>
      </c>
      <c r="C70" s="874"/>
      <c r="D70" s="874"/>
      <c r="E70" s="874"/>
      <c r="F70" s="874"/>
      <c r="G70" s="874"/>
      <c r="H70" s="874"/>
      <c r="I70" s="874"/>
      <c r="J70" s="874"/>
      <c r="K70" s="874"/>
      <c r="L70" s="874"/>
      <c r="M70" s="874"/>
      <c r="N70" s="874"/>
      <c r="O70" s="874"/>
      <c r="P70" s="875"/>
      <c r="Q70" s="876">
        <v>407</v>
      </c>
      <c r="R70" s="830"/>
      <c r="S70" s="830"/>
      <c r="T70" s="830"/>
      <c r="U70" s="830"/>
      <c r="V70" s="830">
        <v>217</v>
      </c>
      <c r="W70" s="830"/>
      <c r="X70" s="830"/>
      <c r="Y70" s="830"/>
      <c r="Z70" s="830"/>
      <c r="AA70" s="830">
        <v>190</v>
      </c>
      <c r="AB70" s="830"/>
      <c r="AC70" s="830"/>
      <c r="AD70" s="830"/>
      <c r="AE70" s="830"/>
      <c r="AF70" s="830">
        <v>190</v>
      </c>
      <c r="AG70" s="830"/>
      <c r="AH70" s="830"/>
      <c r="AI70" s="830"/>
      <c r="AJ70" s="830"/>
      <c r="AK70" s="830">
        <v>114</v>
      </c>
      <c r="AL70" s="830"/>
      <c r="AM70" s="830"/>
      <c r="AN70" s="830"/>
      <c r="AO70" s="830"/>
      <c r="AP70" s="830" t="s">
        <v>491</v>
      </c>
      <c r="AQ70" s="830"/>
      <c r="AR70" s="830"/>
      <c r="AS70" s="830"/>
      <c r="AT70" s="830"/>
      <c r="AU70" s="830" t="s">
        <v>491</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556</v>
      </c>
      <c r="C71" s="874"/>
      <c r="D71" s="874"/>
      <c r="E71" s="874"/>
      <c r="F71" s="874"/>
      <c r="G71" s="874"/>
      <c r="H71" s="874"/>
      <c r="I71" s="874"/>
      <c r="J71" s="874"/>
      <c r="K71" s="874"/>
      <c r="L71" s="874"/>
      <c r="M71" s="874"/>
      <c r="N71" s="874"/>
      <c r="O71" s="874"/>
      <c r="P71" s="875"/>
      <c r="Q71" s="876">
        <v>218789</v>
      </c>
      <c r="R71" s="830"/>
      <c r="S71" s="830"/>
      <c r="T71" s="830"/>
      <c r="U71" s="830"/>
      <c r="V71" s="830">
        <v>212178</v>
      </c>
      <c r="W71" s="830"/>
      <c r="X71" s="830"/>
      <c r="Y71" s="830"/>
      <c r="Z71" s="830"/>
      <c r="AA71" s="830">
        <v>6611</v>
      </c>
      <c r="AB71" s="830"/>
      <c r="AC71" s="830"/>
      <c r="AD71" s="830"/>
      <c r="AE71" s="830"/>
      <c r="AF71" s="830">
        <v>6611</v>
      </c>
      <c r="AG71" s="830"/>
      <c r="AH71" s="830"/>
      <c r="AI71" s="830"/>
      <c r="AJ71" s="830"/>
      <c r="AK71" s="830" t="s">
        <v>491</v>
      </c>
      <c r="AL71" s="830"/>
      <c r="AM71" s="830"/>
      <c r="AN71" s="830"/>
      <c r="AO71" s="830"/>
      <c r="AP71" s="830" t="s">
        <v>491</v>
      </c>
      <c r="AQ71" s="830"/>
      <c r="AR71" s="830"/>
      <c r="AS71" s="830"/>
      <c r="AT71" s="830"/>
      <c r="AU71" s="830" t="s">
        <v>491</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380</v>
      </c>
      <c r="B88" s="789" t="s">
        <v>405</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6819</v>
      </c>
      <c r="AG88" s="844"/>
      <c r="AH88" s="844"/>
      <c r="AI88" s="844"/>
      <c r="AJ88" s="844"/>
      <c r="AK88" s="841"/>
      <c r="AL88" s="841"/>
      <c r="AM88" s="841"/>
      <c r="AN88" s="841"/>
      <c r="AO88" s="841"/>
      <c r="AP88" s="844">
        <v>21</v>
      </c>
      <c r="AQ88" s="844"/>
      <c r="AR88" s="844"/>
      <c r="AS88" s="844"/>
      <c r="AT88" s="844"/>
      <c r="AU88" s="844"/>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380</v>
      </c>
      <c r="BR102" s="789" t="s">
        <v>406</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407</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408</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409</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410</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411</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412</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413</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414</v>
      </c>
      <c r="AB109" s="893"/>
      <c r="AC109" s="893"/>
      <c r="AD109" s="893"/>
      <c r="AE109" s="894"/>
      <c r="AF109" s="892" t="s">
        <v>415</v>
      </c>
      <c r="AG109" s="893"/>
      <c r="AH109" s="893"/>
      <c r="AI109" s="893"/>
      <c r="AJ109" s="894"/>
      <c r="AK109" s="892" t="s">
        <v>296</v>
      </c>
      <c r="AL109" s="893"/>
      <c r="AM109" s="893"/>
      <c r="AN109" s="893"/>
      <c r="AO109" s="894"/>
      <c r="AP109" s="892" t="s">
        <v>416</v>
      </c>
      <c r="AQ109" s="893"/>
      <c r="AR109" s="893"/>
      <c r="AS109" s="893"/>
      <c r="AT109" s="895"/>
      <c r="AU109" s="912" t="s">
        <v>413</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414</v>
      </c>
      <c r="BR109" s="893"/>
      <c r="BS109" s="893"/>
      <c r="BT109" s="893"/>
      <c r="BU109" s="894"/>
      <c r="BV109" s="892" t="s">
        <v>415</v>
      </c>
      <c r="BW109" s="893"/>
      <c r="BX109" s="893"/>
      <c r="BY109" s="893"/>
      <c r="BZ109" s="894"/>
      <c r="CA109" s="892" t="s">
        <v>296</v>
      </c>
      <c r="CB109" s="893"/>
      <c r="CC109" s="893"/>
      <c r="CD109" s="893"/>
      <c r="CE109" s="894"/>
      <c r="CF109" s="913" t="s">
        <v>416</v>
      </c>
      <c r="CG109" s="913"/>
      <c r="CH109" s="913"/>
      <c r="CI109" s="913"/>
      <c r="CJ109" s="913"/>
      <c r="CK109" s="892" t="s">
        <v>417</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414</v>
      </c>
      <c r="DH109" s="893"/>
      <c r="DI109" s="893"/>
      <c r="DJ109" s="893"/>
      <c r="DK109" s="894"/>
      <c r="DL109" s="892" t="s">
        <v>415</v>
      </c>
      <c r="DM109" s="893"/>
      <c r="DN109" s="893"/>
      <c r="DO109" s="893"/>
      <c r="DP109" s="894"/>
      <c r="DQ109" s="892" t="s">
        <v>296</v>
      </c>
      <c r="DR109" s="893"/>
      <c r="DS109" s="893"/>
      <c r="DT109" s="893"/>
      <c r="DU109" s="894"/>
      <c r="DV109" s="892" t="s">
        <v>416</v>
      </c>
      <c r="DW109" s="893"/>
      <c r="DX109" s="893"/>
      <c r="DY109" s="893"/>
      <c r="DZ109" s="895"/>
    </row>
    <row r="110" spans="1:131" s="218" customFormat="1" ht="26.25" customHeight="1" x14ac:dyDescent="0.15">
      <c r="A110" s="896" t="s">
        <v>418</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1383083</v>
      </c>
      <c r="AB110" s="900"/>
      <c r="AC110" s="900"/>
      <c r="AD110" s="900"/>
      <c r="AE110" s="901"/>
      <c r="AF110" s="902">
        <v>1347261</v>
      </c>
      <c r="AG110" s="900"/>
      <c r="AH110" s="900"/>
      <c r="AI110" s="900"/>
      <c r="AJ110" s="901"/>
      <c r="AK110" s="902">
        <v>1223185</v>
      </c>
      <c r="AL110" s="900"/>
      <c r="AM110" s="900"/>
      <c r="AN110" s="900"/>
      <c r="AO110" s="901"/>
      <c r="AP110" s="903">
        <v>24.8</v>
      </c>
      <c r="AQ110" s="904"/>
      <c r="AR110" s="904"/>
      <c r="AS110" s="904"/>
      <c r="AT110" s="905"/>
      <c r="AU110" s="906" t="s">
        <v>69</v>
      </c>
      <c r="AV110" s="907"/>
      <c r="AW110" s="907"/>
      <c r="AX110" s="907"/>
      <c r="AY110" s="907"/>
      <c r="AZ110" s="929" t="s">
        <v>419</v>
      </c>
      <c r="BA110" s="897"/>
      <c r="BB110" s="897"/>
      <c r="BC110" s="897"/>
      <c r="BD110" s="897"/>
      <c r="BE110" s="897"/>
      <c r="BF110" s="897"/>
      <c r="BG110" s="897"/>
      <c r="BH110" s="897"/>
      <c r="BI110" s="897"/>
      <c r="BJ110" s="897"/>
      <c r="BK110" s="897"/>
      <c r="BL110" s="897"/>
      <c r="BM110" s="897"/>
      <c r="BN110" s="897"/>
      <c r="BO110" s="897"/>
      <c r="BP110" s="898"/>
      <c r="BQ110" s="930">
        <v>9669464</v>
      </c>
      <c r="BR110" s="931"/>
      <c r="BS110" s="931"/>
      <c r="BT110" s="931"/>
      <c r="BU110" s="931"/>
      <c r="BV110" s="931">
        <v>10146281</v>
      </c>
      <c r="BW110" s="931"/>
      <c r="BX110" s="931"/>
      <c r="BY110" s="931"/>
      <c r="BZ110" s="931"/>
      <c r="CA110" s="931">
        <v>10907274</v>
      </c>
      <c r="CB110" s="931"/>
      <c r="CC110" s="931"/>
      <c r="CD110" s="931"/>
      <c r="CE110" s="931"/>
      <c r="CF110" s="944">
        <v>221.3</v>
      </c>
      <c r="CG110" s="945"/>
      <c r="CH110" s="945"/>
      <c r="CI110" s="945"/>
      <c r="CJ110" s="945"/>
      <c r="CK110" s="946" t="s">
        <v>420</v>
      </c>
      <c r="CL110" s="947"/>
      <c r="CM110" s="929" t="s">
        <v>421</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422</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423</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424</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425</v>
      </c>
      <c r="B112" s="953"/>
      <c r="C112" s="923" t="s">
        <v>426</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427</v>
      </c>
      <c r="BA112" s="923"/>
      <c r="BB112" s="923"/>
      <c r="BC112" s="923"/>
      <c r="BD112" s="923"/>
      <c r="BE112" s="923"/>
      <c r="BF112" s="923"/>
      <c r="BG112" s="923"/>
      <c r="BH112" s="923"/>
      <c r="BI112" s="923"/>
      <c r="BJ112" s="923"/>
      <c r="BK112" s="923"/>
      <c r="BL112" s="923"/>
      <c r="BM112" s="923"/>
      <c r="BN112" s="923"/>
      <c r="BO112" s="923"/>
      <c r="BP112" s="924"/>
      <c r="BQ112" s="925">
        <v>2100506</v>
      </c>
      <c r="BR112" s="926"/>
      <c r="BS112" s="926"/>
      <c r="BT112" s="926"/>
      <c r="BU112" s="926"/>
      <c r="BV112" s="926">
        <v>2071507</v>
      </c>
      <c r="BW112" s="926"/>
      <c r="BX112" s="926"/>
      <c r="BY112" s="926"/>
      <c r="BZ112" s="926"/>
      <c r="CA112" s="926">
        <v>1902432</v>
      </c>
      <c r="CB112" s="926"/>
      <c r="CC112" s="926"/>
      <c r="CD112" s="926"/>
      <c r="CE112" s="926"/>
      <c r="CF112" s="920">
        <v>38.6</v>
      </c>
      <c r="CG112" s="921"/>
      <c r="CH112" s="921"/>
      <c r="CI112" s="921"/>
      <c r="CJ112" s="921"/>
      <c r="CK112" s="948"/>
      <c r="CL112" s="949"/>
      <c r="CM112" s="922" t="s">
        <v>428</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429</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201787</v>
      </c>
      <c r="AB113" s="938"/>
      <c r="AC113" s="938"/>
      <c r="AD113" s="938"/>
      <c r="AE113" s="939"/>
      <c r="AF113" s="940">
        <v>208046</v>
      </c>
      <c r="AG113" s="938"/>
      <c r="AH113" s="938"/>
      <c r="AI113" s="938"/>
      <c r="AJ113" s="939"/>
      <c r="AK113" s="940">
        <v>185219</v>
      </c>
      <c r="AL113" s="938"/>
      <c r="AM113" s="938"/>
      <c r="AN113" s="938"/>
      <c r="AO113" s="939"/>
      <c r="AP113" s="941">
        <v>3.8</v>
      </c>
      <c r="AQ113" s="942"/>
      <c r="AR113" s="942"/>
      <c r="AS113" s="942"/>
      <c r="AT113" s="943"/>
      <c r="AU113" s="908"/>
      <c r="AV113" s="909"/>
      <c r="AW113" s="909"/>
      <c r="AX113" s="909"/>
      <c r="AY113" s="909"/>
      <c r="AZ113" s="922" t="s">
        <v>430</v>
      </c>
      <c r="BA113" s="923"/>
      <c r="BB113" s="923"/>
      <c r="BC113" s="923"/>
      <c r="BD113" s="923"/>
      <c r="BE113" s="923"/>
      <c r="BF113" s="923"/>
      <c r="BG113" s="923"/>
      <c r="BH113" s="923"/>
      <c r="BI113" s="923"/>
      <c r="BJ113" s="923"/>
      <c r="BK113" s="923"/>
      <c r="BL113" s="923"/>
      <c r="BM113" s="923"/>
      <c r="BN113" s="923"/>
      <c r="BO113" s="923"/>
      <c r="BP113" s="924"/>
      <c r="BQ113" s="925" t="s">
        <v>122</v>
      </c>
      <c r="BR113" s="926"/>
      <c r="BS113" s="926"/>
      <c r="BT113" s="926"/>
      <c r="BU113" s="926"/>
      <c r="BV113" s="926" t="s">
        <v>122</v>
      </c>
      <c r="BW113" s="926"/>
      <c r="BX113" s="926"/>
      <c r="BY113" s="926"/>
      <c r="BZ113" s="926"/>
      <c r="CA113" s="926" t="s">
        <v>122</v>
      </c>
      <c r="CB113" s="926"/>
      <c r="CC113" s="926"/>
      <c r="CD113" s="926"/>
      <c r="CE113" s="926"/>
      <c r="CF113" s="920" t="s">
        <v>122</v>
      </c>
      <c r="CG113" s="921"/>
      <c r="CH113" s="921"/>
      <c r="CI113" s="921"/>
      <c r="CJ113" s="921"/>
      <c r="CK113" s="948"/>
      <c r="CL113" s="949"/>
      <c r="CM113" s="922" t="s">
        <v>431</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432</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t="s">
        <v>122</v>
      </c>
      <c r="AB114" s="959"/>
      <c r="AC114" s="959"/>
      <c r="AD114" s="959"/>
      <c r="AE114" s="960"/>
      <c r="AF114" s="961" t="s">
        <v>122</v>
      </c>
      <c r="AG114" s="959"/>
      <c r="AH114" s="959"/>
      <c r="AI114" s="959"/>
      <c r="AJ114" s="960"/>
      <c r="AK114" s="961" t="s">
        <v>122</v>
      </c>
      <c r="AL114" s="959"/>
      <c r="AM114" s="959"/>
      <c r="AN114" s="959"/>
      <c r="AO114" s="960"/>
      <c r="AP114" s="962" t="s">
        <v>122</v>
      </c>
      <c r="AQ114" s="963"/>
      <c r="AR114" s="963"/>
      <c r="AS114" s="963"/>
      <c r="AT114" s="964"/>
      <c r="AU114" s="908"/>
      <c r="AV114" s="909"/>
      <c r="AW114" s="909"/>
      <c r="AX114" s="909"/>
      <c r="AY114" s="909"/>
      <c r="AZ114" s="922" t="s">
        <v>433</v>
      </c>
      <c r="BA114" s="923"/>
      <c r="BB114" s="923"/>
      <c r="BC114" s="923"/>
      <c r="BD114" s="923"/>
      <c r="BE114" s="923"/>
      <c r="BF114" s="923"/>
      <c r="BG114" s="923"/>
      <c r="BH114" s="923"/>
      <c r="BI114" s="923"/>
      <c r="BJ114" s="923"/>
      <c r="BK114" s="923"/>
      <c r="BL114" s="923"/>
      <c r="BM114" s="923"/>
      <c r="BN114" s="923"/>
      <c r="BO114" s="923"/>
      <c r="BP114" s="924"/>
      <c r="BQ114" s="925">
        <v>2089707</v>
      </c>
      <c r="BR114" s="926"/>
      <c r="BS114" s="926"/>
      <c r="BT114" s="926"/>
      <c r="BU114" s="926"/>
      <c r="BV114" s="926">
        <v>1915384</v>
      </c>
      <c r="BW114" s="926"/>
      <c r="BX114" s="926"/>
      <c r="BY114" s="926"/>
      <c r="BZ114" s="926"/>
      <c r="CA114" s="926">
        <v>1776104</v>
      </c>
      <c r="CB114" s="926"/>
      <c r="CC114" s="926"/>
      <c r="CD114" s="926"/>
      <c r="CE114" s="926"/>
      <c r="CF114" s="920">
        <v>36</v>
      </c>
      <c r="CG114" s="921"/>
      <c r="CH114" s="921"/>
      <c r="CI114" s="921"/>
      <c r="CJ114" s="921"/>
      <c r="CK114" s="948"/>
      <c r="CL114" s="949"/>
      <c r="CM114" s="922" t="s">
        <v>434</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435</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436</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437</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438</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17</v>
      </c>
      <c r="AB116" s="959"/>
      <c r="AC116" s="959"/>
      <c r="AD116" s="959"/>
      <c r="AE116" s="960"/>
      <c r="AF116" s="961">
        <v>173</v>
      </c>
      <c r="AG116" s="959"/>
      <c r="AH116" s="959"/>
      <c r="AI116" s="959"/>
      <c r="AJ116" s="960"/>
      <c r="AK116" s="961">
        <v>313</v>
      </c>
      <c r="AL116" s="959"/>
      <c r="AM116" s="959"/>
      <c r="AN116" s="959"/>
      <c r="AO116" s="960"/>
      <c r="AP116" s="962">
        <v>0</v>
      </c>
      <c r="AQ116" s="963"/>
      <c r="AR116" s="963"/>
      <c r="AS116" s="963"/>
      <c r="AT116" s="964"/>
      <c r="AU116" s="908"/>
      <c r="AV116" s="909"/>
      <c r="AW116" s="909"/>
      <c r="AX116" s="909"/>
      <c r="AY116" s="909"/>
      <c r="AZ116" s="967" t="s">
        <v>439</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440</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179</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441</v>
      </c>
      <c r="Z117" s="894"/>
      <c r="AA117" s="978">
        <v>1584887</v>
      </c>
      <c r="AB117" s="979"/>
      <c r="AC117" s="979"/>
      <c r="AD117" s="979"/>
      <c r="AE117" s="980"/>
      <c r="AF117" s="981">
        <v>1555480</v>
      </c>
      <c r="AG117" s="979"/>
      <c r="AH117" s="979"/>
      <c r="AI117" s="979"/>
      <c r="AJ117" s="980"/>
      <c r="AK117" s="981">
        <v>1408717</v>
      </c>
      <c r="AL117" s="979"/>
      <c r="AM117" s="979"/>
      <c r="AN117" s="979"/>
      <c r="AO117" s="980"/>
      <c r="AP117" s="982"/>
      <c r="AQ117" s="983"/>
      <c r="AR117" s="983"/>
      <c r="AS117" s="983"/>
      <c r="AT117" s="984"/>
      <c r="AU117" s="908"/>
      <c r="AV117" s="909"/>
      <c r="AW117" s="909"/>
      <c r="AX117" s="909"/>
      <c r="AY117" s="909"/>
      <c r="AZ117" s="974" t="s">
        <v>442</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443</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417</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414</v>
      </c>
      <c r="AB118" s="893"/>
      <c r="AC118" s="893"/>
      <c r="AD118" s="893"/>
      <c r="AE118" s="894"/>
      <c r="AF118" s="892" t="s">
        <v>415</v>
      </c>
      <c r="AG118" s="893"/>
      <c r="AH118" s="893"/>
      <c r="AI118" s="893"/>
      <c r="AJ118" s="894"/>
      <c r="AK118" s="892" t="s">
        <v>296</v>
      </c>
      <c r="AL118" s="893"/>
      <c r="AM118" s="893"/>
      <c r="AN118" s="893"/>
      <c r="AO118" s="894"/>
      <c r="AP118" s="970" t="s">
        <v>416</v>
      </c>
      <c r="AQ118" s="971"/>
      <c r="AR118" s="971"/>
      <c r="AS118" s="971"/>
      <c r="AT118" s="972"/>
      <c r="AU118" s="908"/>
      <c r="AV118" s="909"/>
      <c r="AW118" s="909"/>
      <c r="AX118" s="909"/>
      <c r="AY118" s="909"/>
      <c r="AZ118" s="973" t="s">
        <v>444</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445</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420</v>
      </c>
      <c r="B119" s="947"/>
      <c r="C119" s="929" t="s">
        <v>421</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179</v>
      </c>
      <c r="BA119" s="239"/>
      <c r="BB119" s="239"/>
      <c r="BC119" s="239"/>
      <c r="BD119" s="239"/>
      <c r="BE119" s="239"/>
      <c r="BF119" s="239"/>
      <c r="BG119" s="239"/>
      <c r="BH119" s="239"/>
      <c r="BI119" s="239"/>
      <c r="BJ119" s="239"/>
      <c r="BK119" s="239"/>
      <c r="BL119" s="239"/>
      <c r="BM119" s="239"/>
      <c r="BN119" s="239"/>
      <c r="BO119" s="977" t="s">
        <v>446</v>
      </c>
      <c r="BP119" s="1005"/>
      <c r="BQ119" s="999">
        <v>13859677</v>
      </c>
      <c r="BR119" s="1000"/>
      <c r="BS119" s="1000"/>
      <c r="BT119" s="1000"/>
      <c r="BU119" s="1000"/>
      <c r="BV119" s="1000">
        <v>14133172</v>
      </c>
      <c r="BW119" s="1000"/>
      <c r="BX119" s="1000"/>
      <c r="BY119" s="1000"/>
      <c r="BZ119" s="1000"/>
      <c r="CA119" s="1000">
        <v>14585810</v>
      </c>
      <c r="CB119" s="1000"/>
      <c r="CC119" s="1000"/>
      <c r="CD119" s="1000"/>
      <c r="CE119" s="1000"/>
      <c r="CF119" s="1001"/>
      <c r="CG119" s="1002"/>
      <c r="CH119" s="1002"/>
      <c r="CI119" s="1002"/>
      <c r="CJ119" s="1003"/>
      <c r="CK119" s="950"/>
      <c r="CL119" s="951"/>
      <c r="CM119" s="973" t="s">
        <v>447</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7"/>
      <c r="B120" s="949"/>
      <c r="C120" s="922" t="s">
        <v>424</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448</v>
      </c>
      <c r="AV120" s="992"/>
      <c r="AW120" s="992"/>
      <c r="AX120" s="992"/>
      <c r="AY120" s="993"/>
      <c r="AZ120" s="929" t="s">
        <v>449</v>
      </c>
      <c r="BA120" s="897"/>
      <c r="BB120" s="897"/>
      <c r="BC120" s="897"/>
      <c r="BD120" s="897"/>
      <c r="BE120" s="897"/>
      <c r="BF120" s="897"/>
      <c r="BG120" s="897"/>
      <c r="BH120" s="897"/>
      <c r="BI120" s="897"/>
      <c r="BJ120" s="897"/>
      <c r="BK120" s="897"/>
      <c r="BL120" s="897"/>
      <c r="BM120" s="897"/>
      <c r="BN120" s="897"/>
      <c r="BO120" s="897"/>
      <c r="BP120" s="898"/>
      <c r="BQ120" s="930">
        <v>4693111</v>
      </c>
      <c r="BR120" s="931"/>
      <c r="BS120" s="931"/>
      <c r="BT120" s="931"/>
      <c r="BU120" s="931"/>
      <c r="BV120" s="931">
        <v>4885592</v>
      </c>
      <c r="BW120" s="931"/>
      <c r="BX120" s="931"/>
      <c r="BY120" s="931"/>
      <c r="BZ120" s="931"/>
      <c r="CA120" s="931">
        <v>4822443</v>
      </c>
      <c r="CB120" s="931"/>
      <c r="CC120" s="931"/>
      <c r="CD120" s="931"/>
      <c r="CE120" s="931"/>
      <c r="CF120" s="944">
        <v>97.8</v>
      </c>
      <c r="CG120" s="945"/>
      <c r="CH120" s="945"/>
      <c r="CI120" s="945"/>
      <c r="CJ120" s="945"/>
      <c r="CK120" s="1006" t="s">
        <v>450</v>
      </c>
      <c r="CL120" s="1007"/>
      <c r="CM120" s="1007"/>
      <c r="CN120" s="1007"/>
      <c r="CO120" s="1008"/>
      <c r="CP120" s="1014" t="s">
        <v>143</v>
      </c>
      <c r="CQ120" s="1015"/>
      <c r="CR120" s="1015"/>
      <c r="CS120" s="1015"/>
      <c r="CT120" s="1015"/>
      <c r="CU120" s="1015"/>
      <c r="CV120" s="1015"/>
      <c r="CW120" s="1015"/>
      <c r="CX120" s="1015"/>
      <c r="CY120" s="1015"/>
      <c r="CZ120" s="1015"/>
      <c r="DA120" s="1015"/>
      <c r="DB120" s="1015"/>
      <c r="DC120" s="1015"/>
      <c r="DD120" s="1015"/>
      <c r="DE120" s="1015"/>
      <c r="DF120" s="1016"/>
      <c r="DG120" s="930" t="s">
        <v>122</v>
      </c>
      <c r="DH120" s="931"/>
      <c r="DI120" s="931"/>
      <c r="DJ120" s="931"/>
      <c r="DK120" s="931"/>
      <c r="DL120" s="931">
        <v>1836995</v>
      </c>
      <c r="DM120" s="931"/>
      <c r="DN120" s="931"/>
      <c r="DO120" s="931"/>
      <c r="DP120" s="931"/>
      <c r="DQ120" s="931">
        <v>1651598</v>
      </c>
      <c r="DR120" s="931"/>
      <c r="DS120" s="931"/>
      <c r="DT120" s="931"/>
      <c r="DU120" s="931"/>
      <c r="DV120" s="932">
        <v>33.5</v>
      </c>
      <c r="DW120" s="932"/>
      <c r="DX120" s="932"/>
      <c r="DY120" s="932"/>
      <c r="DZ120" s="933"/>
    </row>
    <row r="121" spans="1:130" s="218" customFormat="1" ht="26.25" customHeight="1" x14ac:dyDescent="0.15">
      <c r="A121" s="1057"/>
      <c r="B121" s="949"/>
      <c r="C121" s="974" t="s">
        <v>451</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452</v>
      </c>
      <c r="BA121" s="923"/>
      <c r="BB121" s="923"/>
      <c r="BC121" s="923"/>
      <c r="BD121" s="923"/>
      <c r="BE121" s="923"/>
      <c r="BF121" s="923"/>
      <c r="BG121" s="923"/>
      <c r="BH121" s="923"/>
      <c r="BI121" s="923"/>
      <c r="BJ121" s="923"/>
      <c r="BK121" s="923"/>
      <c r="BL121" s="923"/>
      <c r="BM121" s="923"/>
      <c r="BN121" s="923"/>
      <c r="BO121" s="923"/>
      <c r="BP121" s="924"/>
      <c r="BQ121" s="925">
        <v>301810</v>
      </c>
      <c r="BR121" s="926"/>
      <c r="BS121" s="926"/>
      <c r="BT121" s="926"/>
      <c r="BU121" s="926"/>
      <c r="BV121" s="926">
        <v>296656</v>
      </c>
      <c r="BW121" s="926"/>
      <c r="BX121" s="926"/>
      <c r="BY121" s="926"/>
      <c r="BZ121" s="926"/>
      <c r="CA121" s="926">
        <v>304630</v>
      </c>
      <c r="CB121" s="926"/>
      <c r="CC121" s="926"/>
      <c r="CD121" s="926"/>
      <c r="CE121" s="926"/>
      <c r="CF121" s="920">
        <v>6.2</v>
      </c>
      <c r="CG121" s="921"/>
      <c r="CH121" s="921"/>
      <c r="CI121" s="921"/>
      <c r="CJ121" s="921"/>
      <c r="CK121" s="1009"/>
      <c r="CL121" s="1010"/>
      <c r="CM121" s="1010"/>
      <c r="CN121" s="1010"/>
      <c r="CO121" s="1011"/>
      <c r="CP121" s="1019" t="s">
        <v>397</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t="s">
        <v>122</v>
      </c>
      <c r="DM121" s="926"/>
      <c r="DN121" s="926"/>
      <c r="DO121" s="926"/>
      <c r="DP121" s="926"/>
      <c r="DQ121" s="926">
        <v>158220</v>
      </c>
      <c r="DR121" s="926"/>
      <c r="DS121" s="926"/>
      <c r="DT121" s="926"/>
      <c r="DU121" s="926"/>
      <c r="DV121" s="927">
        <v>3.2</v>
      </c>
      <c r="DW121" s="927"/>
      <c r="DX121" s="927"/>
      <c r="DY121" s="927"/>
      <c r="DZ121" s="928"/>
    </row>
    <row r="122" spans="1:130" s="218" customFormat="1" ht="26.25" customHeight="1" x14ac:dyDescent="0.15">
      <c r="A122" s="1057"/>
      <c r="B122" s="949"/>
      <c r="C122" s="922" t="s">
        <v>434</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453</v>
      </c>
      <c r="BA122" s="965"/>
      <c r="BB122" s="965"/>
      <c r="BC122" s="965"/>
      <c r="BD122" s="965"/>
      <c r="BE122" s="965"/>
      <c r="BF122" s="965"/>
      <c r="BG122" s="965"/>
      <c r="BH122" s="965"/>
      <c r="BI122" s="965"/>
      <c r="BJ122" s="965"/>
      <c r="BK122" s="965"/>
      <c r="BL122" s="965"/>
      <c r="BM122" s="965"/>
      <c r="BN122" s="965"/>
      <c r="BO122" s="965"/>
      <c r="BP122" s="966"/>
      <c r="BQ122" s="999">
        <v>9484841</v>
      </c>
      <c r="BR122" s="1000"/>
      <c r="BS122" s="1000"/>
      <c r="BT122" s="1000"/>
      <c r="BU122" s="1000"/>
      <c r="BV122" s="1000">
        <v>9750139</v>
      </c>
      <c r="BW122" s="1000"/>
      <c r="BX122" s="1000"/>
      <c r="BY122" s="1000"/>
      <c r="BZ122" s="1000"/>
      <c r="CA122" s="1000">
        <v>10274859</v>
      </c>
      <c r="CB122" s="1000"/>
      <c r="CC122" s="1000"/>
      <c r="CD122" s="1000"/>
      <c r="CE122" s="1000"/>
      <c r="CF122" s="1017">
        <v>208.4</v>
      </c>
      <c r="CG122" s="1018"/>
      <c r="CH122" s="1018"/>
      <c r="CI122" s="1018"/>
      <c r="CJ122" s="1018"/>
      <c r="CK122" s="1009"/>
      <c r="CL122" s="1010"/>
      <c r="CM122" s="1010"/>
      <c r="CN122" s="1010"/>
      <c r="CO122" s="1011"/>
      <c r="CP122" s="1019" t="s">
        <v>395</v>
      </c>
      <c r="CQ122" s="1020"/>
      <c r="CR122" s="1020"/>
      <c r="CS122" s="1020"/>
      <c r="CT122" s="1020"/>
      <c r="CU122" s="1020"/>
      <c r="CV122" s="1020"/>
      <c r="CW122" s="1020"/>
      <c r="CX122" s="1020"/>
      <c r="CY122" s="1020"/>
      <c r="CZ122" s="1020"/>
      <c r="DA122" s="1020"/>
      <c r="DB122" s="1020"/>
      <c r="DC122" s="1020"/>
      <c r="DD122" s="1020"/>
      <c r="DE122" s="1020"/>
      <c r="DF122" s="1021"/>
      <c r="DG122" s="925">
        <v>70045</v>
      </c>
      <c r="DH122" s="926"/>
      <c r="DI122" s="926"/>
      <c r="DJ122" s="926"/>
      <c r="DK122" s="926"/>
      <c r="DL122" s="926">
        <v>93105</v>
      </c>
      <c r="DM122" s="926"/>
      <c r="DN122" s="926"/>
      <c r="DO122" s="926"/>
      <c r="DP122" s="926"/>
      <c r="DQ122" s="926">
        <v>92614</v>
      </c>
      <c r="DR122" s="926"/>
      <c r="DS122" s="926"/>
      <c r="DT122" s="926"/>
      <c r="DU122" s="926"/>
      <c r="DV122" s="927">
        <v>1.9</v>
      </c>
      <c r="DW122" s="927"/>
      <c r="DX122" s="927"/>
      <c r="DY122" s="927"/>
      <c r="DZ122" s="928"/>
    </row>
    <row r="123" spans="1:130" s="218" customFormat="1" ht="26.25" customHeight="1" x14ac:dyDescent="0.15">
      <c r="A123" s="1057"/>
      <c r="B123" s="949"/>
      <c r="C123" s="922" t="s">
        <v>440</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179</v>
      </c>
      <c r="BA123" s="239"/>
      <c r="BB123" s="239"/>
      <c r="BC123" s="239"/>
      <c r="BD123" s="239"/>
      <c r="BE123" s="239"/>
      <c r="BF123" s="239"/>
      <c r="BG123" s="239"/>
      <c r="BH123" s="239"/>
      <c r="BI123" s="239"/>
      <c r="BJ123" s="239"/>
      <c r="BK123" s="239"/>
      <c r="BL123" s="239"/>
      <c r="BM123" s="239"/>
      <c r="BN123" s="239"/>
      <c r="BO123" s="977" t="s">
        <v>454</v>
      </c>
      <c r="BP123" s="1005"/>
      <c r="BQ123" s="1063">
        <v>14479762</v>
      </c>
      <c r="BR123" s="1064"/>
      <c r="BS123" s="1064"/>
      <c r="BT123" s="1064"/>
      <c r="BU123" s="1064"/>
      <c r="BV123" s="1064">
        <v>14932387</v>
      </c>
      <c r="BW123" s="1064"/>
      <c r="BX123" s="1064"/>
      <c r="BY123" s="1064"/>
      <c r="BZ123" s="1064"/>
      <c r="CA123" s="1064">
        <v>15401932</v>
      </c>
      <c r="CB123" s="1064"/>
      <c r="CC123" s="1064"/>
      <c r="CD123" s="1064"/>
      <c r="CE123" s="1064"/>
      <c r="CF123" s="1001"/>
      <c r="CG123" s="1002"/>
      <c r="CH123" s="1002"/>
      <c r="CI123" s="1002"/>
      <c r="CJ123" s="1003"/>
      <c r="CK123" s="1009"/>
      <c r="CL123" s="1010"/>
      <c r="CM123" s="1010"/>
      <c r="CN123" s="1010"/>
      <c r="CO123" s="1011"/>
      <c r="CP123" s="1019" t="s">
        <v>393</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
      <c r="A124" s="1057"/>
      <c r="B124" s="949"/>
      <c r="C124" s="922" t="s">
        <v>443</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455</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456</v>
      </c>
      <c r="CQ124" s="1020"/>
      <c r="CR124" s="1020"/>
      <c r="CS124" s="1020"/>
      <c r="CT124" s="1020"/>
      <c r="CU124" s="1020"/>
      <c r="CV124" s="1020"/>
      <c r="CW124" s="1020"/>
      <c r="CX124" s="1020"/>
      <c r="CY124" s="1020"/>
      <c r="CZ124" s="1020"/>
      <c r="DA124" s="1020"/>
      <c r="DB124" s="1020"/>
      <c r="DC124" s="1020"/>
      <c r="DD124" s="1020"/>
      <c r="DE124" s="1020"/>
      <c r="DF124" s="1021"/>
      <c r="DG124" s="1004">
        <v>2030461</v>
      </c>
      <c r="DH124" s="986"/>
      <c r="DI124" s="986"/>
      <c r="DJ124" s="986"/>
      <c r="DK124" s="987"/>
      <c r="DL124" s="985">
        <v>141407</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7"/>
      <c r="B125" s="949"/>
      <c r="C125" s="922" t="s">
        <v>445</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457</v>
      </c>
      <c r="CL125" s="1007"/>
      <c r="CM125" s="1007"/>
      <c r="CN125" s="1007"/>
      <c r="CO125" s="1008"/>
      <c r="CP125" s="929" t="s">
        <v>458</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447</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459</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460</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461</v>
      </c>
      <c r="AY127" s="1032"/>
      <c r="AZ127" s="1032"/>
      <c r="BA127" s="1032"/>
      <c r="BB127" s="1032"/>
      <c r="BC127" s="1032"/>
      <c r="BD127" s="1032"/>
      <c r="BE127" s="1033"/>
      <c r="BF127" s="1034" t="s">
        <v>462</v>
      </c>
      <c r="BG127" s="1032"/>
      <c r="BH127" s="1032"/>
      <c r="BI127" s="1032"/>
      <c r="BJ127" s="1032"/>
      <c r="BK127" s="1032"/>
      <c r="BL127" s="1033"/>
      <c r="BM127" s="1034" t="s">
        <v>463</v>
      </c>
      <c r="BN127" s="1032"/>
      <c r="BO127" s="1032"/>
      <c r="BP127" s="1032"/>
      <c r="BQ127" s="1032"/>
      <c r="BR127" s="1032"/>
      <c r="BS127" s="1033"/>
      <c r="BT127" s="1034" t="s">
        <v>464</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465</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466</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467</v>
      </c>
      <c r="X128" s="1043"/>
      <c r="Y128" s="1043"/>
      <c r="Z128" s="1044"/>
      <c r="AA128" s="1045">
        <v>29518</v>
      </c>
      <c r="AB128" s="1046"/>
      <c r="AC128" s="1046"/>
      <c r="AD128" s="1046"/>
      <c r="AE128" s="1047"/>
      <c r="AF128" s="1048">
        <v>34764</v>
      </c>
      <c r="AG128" s="1046"/>
      <c r="AH128" s="1046"/>
      <c r="AI128" s="1046"/>
      <c r="AJ128" s="1047"/>
      <c r="AK128" s="1048">
        <v>35158</v>
      </c>
      <c r="AL128" s="1046"/>
      <c r="AM128" s="1046"/>
      <c r="AN128" s="1046"/>
      <c r="AO128" s="1047"/>
      <c r="AP128" s="1049"/>
      <c r="AQ128" s="1050"/>
      <c r="AR128" s="1050"/>
      <c r="AS128" s="1050"/>
      <c r="AT128" s="1051"/>
      <c r="AU128" s="220"/>
      <c r="AV128" s="220"/>
      <c r="AW128" s="220"/>
      <c r="AX128" s="896" t="s">
        <v>468</v>
      </c>
      <c r="AY128" s="897"/>
      <c r="AZ128" s="897"/>
      <c r="BA128" s="897"/>
      <c r="BB128" s="897"/>
      <c r="BC128" s="897"/>
      <c r="BD128" s="897"/>
      <c r="BE128" s="898"/>
      <c r="BF128" s="1052" t="s">
        <v>122</v>
      </c>
      <c r="BG128" s="1053"/>
      <c r="BH128" s="1053"/>
      <c r="BI128" s="1053"/>
      <c r="BJ128" s="1053"/>
      <c r="BK128" s="1053"/>
      <c r="BL128" s="1054"/>
      <c r="BM128" s="1052">
        <v>14.46</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469</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470</v>
      </c>
      <c r="X129" s="1071"/>
      <c r="Y129" s="1071"/>
      <c r="Z129" s="1072"/>
      <c r="AA129" s="958">
        <v>5926829</v>
      </c>
      <c r="AB129" s="959"/>
      <c r="AC129" s="959"/>
      <c r="AD129" s="959"/>
      <c r="AE129" s="960"/>
      <c r="AF129" s="961">
        <v>5951148</v>
      </c>
      <c r="AG129" s="959"/>
      <c r="AH129" s="959"/>
      <c r="AI129" s="959"/>
      <c r="AJ129" s="960"/>
      <c r="AK129" s="961">
        <v>5961045</v>
      </c>
      <c r="AL129" s="959"/>
      <c r="AM129" s="959"/>
      <c r="AN129" s="959"/>
      <c r="AO129" s="960"/>
      <c r="AP129" s="1073"/>
      <c r="AQ129" s="1074"/>
      <c r="AR129" s="1074"/>
      <c r="AS129" s="1074"/>
      <c r="AT129" s="1075"/>
      <c r="AU129" s="221"/>
      <c r="AV129" s="221"/>
      <c r="AW129" s="221"/>
      <c r="AX129" s="1065" t="s">
        <v>471</v>
      </c>
      <c r="AY129" s="923"/>
      <c r="AZ129" s="923"/>
      <c r="BA129" s="923"/>
      <c r="BB129" s="923"/>
      <c r="BC129" s="923"/>
      <c r="BD129" s="923"/>
      <c r="BE129" s="924"/>
      <c r="BF129" s="1066" t="s">
        <v>122</v>
      </c>
      <c r="BG129" s="1067"/>
      <c r="BH129" s="1067"/>
      <c r="BI129" s="1067"/>
      <c r="BJ129" s="1067"/>
      <c r="BK129" s="1067"/>
      <c r="BL129" s="1068"/>
      <c r="BM129" s="1066">
        <v>19.46</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472</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473</v>
      </c>
      <c r="X130" s="1071"/>
      <c r="Y130" s="1071"/>
      <c r="Z130" s="1072"/>
      <c r="AA130" s="958">
        <v>1082937</v>
      </c>
      <c r="AB130" s="959"/>
      <c r="AC130" s="959"/>
      <c r="AD130" s="959"/>
      <c r="AE130" s="960"/>
      <c r="AF130" s="961">
        <v>1094230</v>
      </c>
      <c r="AG130" s="959"/>
      <c r="AH130" s="959"/>
      <c r="AI130" s="959"/>
      <c r="AJ130" s="960"/>
      <c r="AK130" s="961">
        <v>1031693</v>
      </c>
      <c r="AL130" s="959"/>
      <c r="AM130" s="959"/>
      <c r="AN130" s="959"/>
      <c r="AO130" s="960"/>
      <c r="AP130" s="1073"/>
      <c r="AQ130" s="1074"/>
      <c r="AR130" s="1074"/>
      <c r="AS130" s="1074"/>
      <c r="AT130" s="1075"/>
      <c r="AU130" s="221"/>
      <c r="AV130" s="221"/>
      <c r="AW130" s="221"/>
      <c r="AX130" s="1065" t="s">
        <v>474</v>
      </c>
      <c r="AY130" s="923"/>
      <c r="AZ130" s="923"/>
      <c r="BA130" s="923"/>
      <c r="BB130" s="923"/>
      <c r="BC130" s="923"/>
      <c r="BD130" s="923"/>
      <c r="BE130" s="924"/>
      <c r="BF130" s="1101">
        <v>8.4</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475</v>
      </c>
      <c r="X131" s="1108"/>
      <c r="Y131" s="1108"/>
      <c r="Z131" s="1109"/>
      <c r="AA131" s="1004">
        <v>4843892</v>
      </c>
      <c r="AB131" s="986"/>
      <c r="AC131" s="986"/>
      <c r="AD131" s="986"/>
      <c r="AE131" s="987"/>
      <c r="AF131" s="985">
        <v>4856918</v>
      </c>
      <c r="AG131" s="986"/>
      <c r="AH131" s="986"/>
      <c r="AI131" s="986"/>
      <c r="AJ131" s="987"/>
      <c r="AK131" s="985">
        <v>4929352</v>
      </c>
      <c r="AL131" s="986"/>
      <c r="AM131" s="986"/>
      <c r="AN131" s="986"/>
      <c r="AO131" s="987"/>
      <c r="AP131" s="1110"/>
      <c r="AQ131" s="1111"/>
      <c r="AR131" s="1111"/>
      <c r="AS131" s="1111"/>
      <c r="AT131" s="1112"/>
      <c r="AU131" s="221"/>
      <c r="AV131" s="221"/>
      <c r="AW131" s="221"/>
      <c r="AX131" s="1083" t="s">
        <v>476</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477</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478</v>
      </c>
      <c r="W132" s="1094"/>
      <c r="X132" s="1094"/>
      <c r="Y132" s="1094"/>
      <c r="Z132" s="1095"/>
      <c r="AA132" s="1096">
        <v>9.7531489140000005</v>
      </c>
      <c r="AB132" s="1097"/>
      <c r="AC132" s="1097"/>
      <c r="AD132" s="1097"/>
      <c r="AE132" s="1098"/>
      <c r="AF132" s="1099">
        <v>8.7810006260000009</v>
      </c>
      <c r="AG132" s="1097"/>
      <c r="AH132" s="1097"/>
      <c r="AI132" s="1097"/>
      <c r="AJ132" s="1098"/>
      <c r="AK132" s="1099">
        <v>6.9353132009999996</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479</v>
      </c>
      <c r="W133" s="1077"/>
      <c r="X133" s="1077"/>
      <c r="Y133" s="1077"/>
      <c r="Z133" s="1078"/>
      <c r="AA133" s="1079">
        <v>9</v>
      </c>
      <c r="AB133" s="1080"/>
      <c r="AC133" s="1080"/>
      <c r="AD133" s="1080"/>
      <c r="AE133" s="1081"/>
      <c r="AF133" s="1079">
        <v>9</v>
      </c>
      <c r="AG133" s="1080"/>
      <c r="AH133" s="1080"/>
      <c r="AI133" s="1080"/>
      <c r="AJ133" s="1081"/>
      <c r="AK133" s="1079">
        <v>8.4</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QIkN6gh0rtrxA4fubBXTfsR49HL1+Jrub5qck1PZpKd2d7Q/Cq/G0bqBHW0teTbQSg2mL/g82VVsZJRWaBZU7w==" saltValue="91b2WDwClOXXD8yT6VkxW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X1" zoomScale="85" zoomScaleNormal="85" zoomScaleSheetLayoutView="85" workbookViewId="0">
      <selection activeCell="CS51" sqref="CS51"/>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480</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hmpmvxMLyOvSiVCAxP+9DTWAdhj/Mfa10ic/Vfui6vVXK4OAMqzVsQugFB2+hispUW40VemJ/ZLZQjlrCK7t1w==" saltValue="E2c2RaIRXhqbHPqE8kgYS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55" zoomScaleNormal="55" zoomScaleSheetLayoutView="55" workbookViewId="0">
      <selection activeCell="A89" sqref="A89"/>
    </sheetView>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czyGTM4KdkcalT9mCN0HjSJP4wBBc01Wl9ECn4HLYqzD+MexsWydrKBrZKghujaVNxN2T2y8590y14qiqWb4yg==" saltValue="vMH5pgdU7nYci9fIlNMYT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15" zoomScale="70" zoomScaleSheetLayoutView="70" workbookViewId="0">
      <selection activeCell="AL44" sqref="AL44"/>
    </sheetView>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481</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482</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483</v>
      </c>
      <c r="AP7" s="260"/>
      <c r="AQ7" s="261" t="s">
        <v>484</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485</v>
      </c>
      <c r="AQ8" s="267" t="s">
        <v>486</v>
      </c>
      <c r="AR8" s="268" t="s">
        <v>487</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488</v>
      </c>
      <c r="AL9" s="1117"/>
      <c r="AM9" s="1117"/>
      <c r="AN9" s="1118"/>
      <c r="AO9" s="269">
        <v>2089136</v>
      </c>
      <c r="AP9" s="269">
        <v>139462</v>
      </c>
      <c r="AQ9" s="270">
        <v>98214</v>
      </c>
      <c r="AR9" s="271">
        <v>42</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489</v>
      </c>
      <c r="AL10" s="1117"/>
      <c r="AM10" s="1117"/>
      <c r="AN10" s="1118"/>
      <c r="AO10" s="272">
        <v>1239</v>
      </c>
      <c r="AP10" s="272">
        <v>83</v>
      </c>
      <c r="AQ10" s="273">
        <v>8330</v>
      </c>
      <c r="AR10" s="274">
        <v>-99</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490</v>
      </c>
      <c r="AL11" s="1117"/>
      <c r="AM11" s="1117"/>
      <c r="AN11" s="1118"/>
      <c r="AO11" s="272" t="s">
        <v>491</v>
      </c>
      <c r="AP11" s="272" t="s">
        <v>491</v>
      </c>
      <c r="AQ11" s="273">
        <v>2236</v>
      </c>
      <c r="AR11" s="274" t="s">
        <v>491</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492</v>
      </c>
      <c r="AL12" s="1117"/>
      <c r="AM12" s="1117"/>
      <c r="AN12" s="1118"/>
      <c r="AO12" s="272" t="s">
        <v>491</v>
      </c>
      <c r="AP12" s="272" t="s">
        <v>491</v>
      </c>
      <c r="AQ12" s="273">
        <v>12</v>
      </c>
      <c r="AR12" s="274" t="s">
        <v>491</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493</v>
      </c>
      <c r="AL13" s="1117"/>
      <c r="AM13" s="1117"/>
      <c r="AN13" s="1118"/>
      <c r="AO13" s="272">
        <v>110326</v>
      </c>
      <c r="AP13" s="272">
        <v>7365</v>
      </c>
      <c r="AQ13" s="273">
        <v>3111</v>
      </c>
      <c r="AR13" s="274">
        <v>136.69999999999999</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494</v>
      </c>
      <c r="AL14" s="1117"/>
      <c r="AM14" s="1117"/>
      <c r="AN14" s="1118"/>
      <c r="AO14" s="272">
        <v>66288</v>
      </c>
      <c r="AP14" s="272">
        <v>4425</v>
      </c>
      <c r="AQ14" s="273">
        <v>1882</v>
      </c>
      <c r="AR14" s="274">
        <v>135.1</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495</v>
      </c>
      <c r="AL15" s="1120"/>
      <c r="AM15" s="1120"/>
      <c r="AN15" s="1121"/>
      <c r="AO15" s="272">
        <v>-317926</v>
      </c>
      <c r="AP15" s="272">
        <v>-21223</v>
      </c>
      <c r="AQ15" s="273">
        <v>-6411</v>
      </c>
      <c r="AR15" s="274">
        <v>231</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179</v>
      </c>
      <c r="AL16" s="1120"/>
      <c r="AM16" s="1120"/>
      <c r="AN16" s="1121"/>
      <c r="AO16" s="272">
        <v>1949063</v>
      </c>
      <c r="AP16" s="272">
        <v>130111</v>
      </c>
      <c r="AQ16" s="273">
        <v>107373</v>
      </c>
      <c r="AR16" s="274">
        <v>21.2</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496</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497</v>
      </c>
      <c r="AP20" s="281" t="s">
        <v>498</v>
      </c>
      <c r="AQ20" s="282" t="s">
        <v>499</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500</v>
      </c>
      <c r="AL21" s="1123"/>
      <c r="AM21" s="1123"/>
      <c r="AN21" s="1124"/>
      <c r="AO21" s="285">
        <v>12.48</v>
      </c>
      <c r="AP21" s="286">
        <v>9.17</v>
      </c>
      <c r="AQ21" s="287">
        <v>3.31</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501</v>
      </c>
      <c r="AL22" s="1123"/>
      <c r="AM22" s="1123"/>
      <c r="AN22" s="1124"/>
      <c r="AO22" s="290">
        <v>98.9</v>
      </c>
      <c r="AP22" s="291">
        <v>97.5</v>
      </c>
      <c r="AQ22" s="292">
        <v>1.4</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502</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503</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504</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483</v>
      </c>
      <c r="AP30" s="260"/>
      <c r="AQ30" s="261" t="s">
        <v>484</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485</v>
      </c>
      <c r="AQ31" s="267" t="s">
        <v>486</v>
      </c>
      <c r="AR31" s="268" t="s">
        <v>487</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505</v>
      </c>
      <c r="AL32" s="1131"/>
      <c r="AM32" s="1131"/>
      <c r="AN32" s="1132"/>
      <c r="AO32" s="300">
        <v>1223185</v>
      </c>
      <c r="AP32" s="300">
        <v>81655</v>
      </c>
      <c r="AQ32" s="301">
        <v>55954</v>
      </c>
      <c r="AR32" s="302">
        <v>45.9</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506</v>
      </c>
      <c r="AL33" s="1131"/>
      <c r="AM33" s="1131"/>
      <c r="AN33" s="1132"/>
      <c r="AO33" s="300" t="s">
        <v>491</v>
      </c>
      <c r="AP33" s="300" t="s">
        <v>491</v>
      </c>
      <c r="AQ33" s="301" t="s">
        <v>491</v>
      </c>
      <c r="AR33" s="302" t="s">
        <v>491</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507</v>
      </c>
      <c r="AL34" s="1131"/>
      <c r="AM34" s="1131"/>
      <c r="AN34" s="1132"/>
      <c r="AO34" s="300" t="s">
        <v>491</v>
      </c>
      <c r="AP34" s="300" t="s">
        <v>491</v>
      </c>
      <c r="AQ34" s="301">
        <v>1</v>
      </c>
      <c r="AR34" s="302" t="s">
        <v>491</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508</v>
      </c>
      <c r="AL35" s="1131"/>
      <c r="AM35" s="1131"/>
      <c r="AN35" s="1132"/>
      <c r="AO35" s="300">
        <v>185219</v>
      </c>
      <c r="AP35" s="300">
        <v>12364</v>
      </c>
      <c r="AQ35" s="301">
        <v>17691</v>
      </c>
      <c r="AR35" s="302">
        <v>-30.1</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509</v>
      </c>
      <c r="AL36" s="1131"/>
      <c r="AM36" s="1131"/>
      <c r="AN36" s="1132"/>
      <c r="AO36" s="300" t="s">
        <v>491</v>
      </c>
      <c r="AP36" s="300" t="s">
        <v>491</v>
      </c>
      <c r="AQ36" s="301">
        <v>2603</v>
      </c>
      <c r="AR36" s="302" t="s">
        <v>491</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510</v>
      </c>
      <c r="AL37" s="1131"/>
      <c r="AM37" s="1131"/>
      <c r="AN37" s="1132"/>
      <c r="AO37" s="300" t="s">
        <v>491</v>
      </c>
      <c r="AP37" s="300" t="s">
        <v>491</v>
      </c>
      <c r="AQ37" s="301">
        <v>579</v>
      </c>
      <c r="AR37" s="302" t="s">
        <v>491</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511</v>
      </c>
      <c r="AL38" s="1134"/>
      <c r="AM38" s="1134"/>
      <c r="AN38" s="1135"/>
      <c r="AO38" s="303">
        <v>313</v>
      </c>
      <c r="AP38" s="303">
        <v>21</v>
      </c>
      <c r="AQ38" s="304">
        <v>4</v>
      </c>
      <c r="AR38" s="292">
        <v>425</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512</v>
      </c>
      <c r="AL39" s="1134"/>
      <c r="AM39" s="1134"/>
      <c r="AN39" s="1135"/>
      <c r="AO39" s="300">
        <v>-35158</v>
      </c>
      <c r="AP39" s="300">
        <v>-2347</v>
      </c>
      <c r="AQ39" s="301">
        <v>-4663</v>
      </c>
      <c r="AR39" s="302">
        <v>-49.7</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513</v>
      </c>
      <c r="AL40" s="1131"/>
      <c r="AM40" s="1131"/>
      <c r="AN40" s="1132"/>
      <c r="AO40" s="300">
        <v>-1031693</v>
      </c>
      <c r="AP40" s="300">
        <v>-68871</v>
      </c>
      <c r="AQ40" s="301">
        <v>-48945</v>
      </c>
      <c r="AR40" s="302">
        <v>40.700000000000003</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289</v>
      </c>
      <c r="AL41" s="1137"/>
      <c r="AM41" s="1137"/>
      <c r="AN41" s="1138"/>
      <c r="AO41" s="300">
        <v>341866</v>
      </c>
      <c r="AP41" s="300">
        <v>22821</v>
      </c>
      <c r="AQ41" s="301">
        <v>23225</v>
      </c>
      <c r="AR41" s="302">
        <v>-1.7</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514</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515</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483</v>
      </c>
      <c r="AN49" s="1127" t="s">
        <v>516</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517</v>
      </c>
      <c r="AO50" s="317" t="s">
        <v>518</v>
      </c>
      <c r="AP50" s="318" t="s">
        <v>519</v>
      </c>
      <c r="AQ50" s="319" t="s">
        <v>520</v>
      </c>
      <c r="AR50" s="320" t="s">
        <v>521</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522</v>
      </c>
      <c r="AL51" s="313"/>
      <c r="AM51" s="321">
        <v>882357</v>
      </c>
      <c r="AN51" s="322">
        <v>52713</v>
      </c>
      <c r="AO51" s="323">
        <v>12.7</v>
      </c>
      <c r="AP51" s="324">
        <v>76347</v>
      </c>
      <c r="AQ51" s="325">
        <v>2.4</v>
      </c>
      <c r="AR51" s="326">
        <v>10.3</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523</v>
      </c>
      <c r="AM52" s="329">
        <v>293213</v>
      </c>
      <c r="AN52" s="330">
        <v>17517</v>
      </c>
      <c r="AO52" s="331">
        <v>-23.3</v>
      </c>
      <c r="AP52" s="332">
        <v>41762</v>
      </c>
      <c r="AQ52" s="333">
        <v>0.5</v>
      </c>
      <c r="AR52" s="334">
        <v>-23.8</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524</v>
      </c>
      <c r="AL53" s="313"/>
      <c r="AM53" s="321">
        <v>1054708</v>
      </c>
      <c r="AN53" s="322">
        <v>64678</v>
      </c>
      <c r="AO53" s="323">
        <v>22.7</v>
      </c>
      <c r="AP53" s="324">
        <v>69604</v>
      </c>
      <c r="AQ53" s="325">
        <v>-8.8000000000000007</v>
      </c>
      <c r="AR53" s="326">
        <v>31.5</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523</v>
      </c>
      <c r="AM54" s="329">
        <v>303857</v>
      </c>
      <c r="AN54" s="330">
        <v>18634</v>
      </c>
      <c r="AO54" s="331">
        <v>6.4</v>
      </c>
      <c r="AP54" s="332">
        <v>36247</v>
      </c>
      <c r="AQ54" s="333">
        <v>-13.2</v>
      </c>
      <c r="AR54" s="334">
        <v>19.600000000000001</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525</v>
      </c>
      <c r="AL55" s="313"/>
      <c r="AM55" s="321">
        <v>1215363</v>
      </c>
      <c r="AN55" s="322">
        <v>76592</v>
      </c>
      <c r="AO55" s="323">
        <v>18.399999999999999</v>
      </c>
      <c r="AP55" s="324">
        <v>68410</v>
      </c>
      <c r="AQ55" s="325">
        <v>-1.7</v>
      </c>
      <c r="AR55" s="326">
        <v>20.100000000000001</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523</v>
      </c>
      <c r="AM56" s="329">
        <v>397964</v>
      </c>
      <c r="AN56" s="330">
        <v>25080</v>
      </c>
      <c r="AO56" s="331">
        <v>34.6</v>
      </c>
      <c r="AP56" s="332">
        <v>35086</v>
      </c>
      <c r="AQ56" s="333">
        <v>-3.2</v>
      </c>
      <c r="AR56" s="334">
        <v>37.799999999999997</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526</v>
      </c>
      <c r="AL57" s="313"/>
      <c r="AM57" s="321">
        <v>2665979</v>
      </c>
      <c r="AN57" s="322">
        <v>173273</v>
      </c>
      <c r="AO57" s="323">
        <v>126.2</v>
      </c>
      <c r="AP57" s="324">
        <v>73019</v>
      </c>
      <c r="AQ57" s="325">
        <v>6.7</v>
      </c>
      <c r="AR57" s="326">
        <v>119.5</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523</v>
      </c>
      <c r="AM58" s="329">
        <v>281958</v>
      </c>
      <c r="AN58" s="330">
        <v>18326</v>
      </c>
      <c r="AO58" s="331">
        <v>-26.9</v>
      </c>
      <c r="AP58" s="332">
        <v>39427</v>
      </c>
      <c r="AQ58" s="333">
        <v>12.4</v>
      </c>
      <c r="AR58" s="334">
        <v>-39.299999999999997</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527</v>
      </c>
      <c r="AL59" s="313"/>
      <c r="AM59" s="321">
        <v>2626604</v>
      </c>
      <c r="AN59" s="322">
        <v>175341</v>
      </c>
      <c r="AO59" s="323">
        <v>1.2</v>
      </c>
      <c r="AP59" s="324">
        <v>76590</v>
      </c>
      <c r="AQ59" s="325">
        <v>4.9000000000000004</v>
      </c>
      <c r="AR59" s="326">
        <v>-3.7</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523</v>
      </c>
      <c r="AM60" s="329">
        <v>1926572</v>
      </c>
      <c r="AN60" s="330">
        <v>128610</v>
      </c>
      <c r="AO60" s="331">
        <v>601.79999999999995</v>
      </c>
      <c r="AP60" s="332">
        <v>42387</v>
      </c>
      <c r="AQ60" s="333">
        <v>7.5</v>
      </c>
      <c r="AR60" s="334">
        <v>594.29999999999995</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528</v>
      </c>
      <c r="AL61" s="335"/>
      <c r="AM61" s="336">
        <v>1689002</v>
      </c>
      <c r="AN61" s="337">
        <v>108519</v>
      </c>
      <c r="AO61" s="338">
        <v>36.200000000000003</v>
      </c>
      <c r="AP61" s="339">
        <v>72794</v>
      </c>
      <c r="AQ61" s="340">
        <v>0.7</v>
      </c>
      <c r="AR61" s="326">
        <v>35.5</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523</v>
      </c>
      <c r="AM62" s="329">
        <v>640713</v>
      </c>
      <c r="AN62" s="330">
        <v>41633</v>
      </c>
      <c r="AO62" s="331">
        <v>118.5</v>
      </c>
      <c r="AP62" s="332">
        <v>38982</v>
      </c>
      <c r="AQ62" s="333">
        <v>0.8</v>
      </c>
      <c r="AR62" s="334">
        <v>117.7</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genSDCMwEwrK7Iy1EgcvAMTjQjAguH7YPG6zLCa8RGegruo7FsjpKIOjMaZSvhZwQaK7lofA8Jobm58Wa7GlZA==" saltValue="SGzlCgoRyawtF4/2lYgzq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52" zoomScale="70" zoomScaleNormal="70" zoomScaleSheetLayoutView="55" workbookViewId="0">
      <selection activeCell="AC104" sqref="AC104"/>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480</v>
      </c>
    </row>
    <row r="121" spans="125:125" ht="13.5" hidden="1" customHeight="1" x14ac:dyDescent="0.15">
      <c r="DU121" s="247"/>
    </row>
  </sheetData>
  <sheetProtection algorithmName="SHA-512" hashValue="GHQlxcwRQB4vEvYhcVY9yXuulKuucl9+p/s3ZTJfY7mLz+x0A5qFSE/bxOemSjA74yFBgFEsthbm2wwzR7Ws3g==" saltValue="xcCH+BKYq2RfGqgQcfpSb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61" zoomScale="85" zoomScaleNormal="85" zoomScaleSheetLayoutView="55" workbookViewId="0">
      <selection activeCell="CQ103" sqref="CQ103"/>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480</v>
      </c>
    </row>
  </sheetData>
  <sheetProtection algorithmName="SHA-512" hashValue="n7O7WeWKjiR8wpn8pWTJtiNPNTaaVzf+TqMeg5AQgMA1KtNrO9cfDuEi9YtPvJ1F8wnJK/M5LrC39U6V3wOQ/g==" saltValue="gGL+gvdqyODVHHp/mGNZDw=="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abSelected="1" topLeftCell="A15" zoomScale="70" zoomScaleNormal="70" zoomScaleSheetLayoutView="100" workbookViewId="0">
      <selection activeCell="J48" sqref="J4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530</v>
      </c>
      <c r="G46" s="8" t="s">
        <v>531</v>
      </c>
      <c r="H46" s="8" t="s">
        <v>532</v>
      </c>
      <c r="I46" s="8" t="s">
        <v>533</v>
      </c>
      <c r="J46" s="9" t="s">
        <v>534</v>
      </c>
    </row>
    <row r="47" spans="2:10" ht="57.75" customHeight="1" x14ac:dyDescent="0.15">
      <c r="B47" s="10"/>
      <c r="C47" s="1139" t="s">
        <v>3</v>
      </c>
      <c r="D47" s="1139"/>
      <c r="E47" s="1140"/>
      <c r="F47" s="11">
        <v>17.87</v>
      </c>
      <c r="G47" s="12">
        <v>19.46</v>
      </c>
      <c r="H47" s="12">
        <v>20.65</v>
      </c>
      <c r="I47" s="12">
        <v>20.73</v>
      </c>
      <c r="J47" s="13">
        <v>21.53</v>
      </c>
    </row>
    <row r="48" spans="2:10" ht="57.75" customHeight="1" x14ac:dyDescent="0.15">
      <c r="B48" s="14"/>
      <c r="C48" s="1141" t="s">
        <v>4</v>
      </c>
      <c r="D48" s="1141"/>
      <c r="E48" s="1142"/>
      <c r="F48" s="15">
        <v>5.26</v>
      </c>
      <c r="G48" s="16">
        <v>5.31</v>
      </c>
      <c r="H48" s="16">
        <v>6.76</v>
      </c>
      <c r="I48" s="16">
        <v>6.2</v>
      </c>
      <c r="J48" s="17">
        <v>7.25</v>
      </c>
    </row>
    <row r="49" spans="2:10" ht="57.75" customHeight="1" thickBot="1" x14ac:dyDescent="0.2">
      <c r="B49" s="18"/>
      <c r="C49" s="1143" t="s">
        <v>5</v>
      </c>
      <c r="D49" s="1143"/>
      <c r="E49" s="1144"/>
      <c r="F49" s="19">
        <v>2.23</v>
      </c>
      <c r="G49" s="20">
        <v>2.97</v>
      </c>
      <c r="H49" s="20">
        <v>1.89</v>
      </c>
      <c r="I49" s="20" t="s">
        <v>535</v>
      </c>
      <c r="J49" s="21">
        <v>1.9</v>
      </c>
    </row>
    <row r="50" spans="2:10" x14ac:dyDescent="0.15"/>
  </sheetData>
  <sheetProtection algorithmName="SHA-512" hashValue="qLjGMu3uxQCpcNyk3o/jFXa41E4c0du5O/y3NtVFNAfVUlLsVU8Q+3ym8pO0a89VWu2GPmtJBiFxvTGNKLxsnA==" saltValue="/FKIOcbkxKWyMvZRiQNaI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tsukumi</cp:lastModifiedBy>
  <cp:lastPrinted>2026-03-11T03:13:56Z</cp:lastPrinted>
  <dcterms:created xsi:type="dcterms:W3CDTF">2026-02-23T09:42:06Z</dcterms:created>
  <dcterms:modified xsi:type="dcterms:W3CDTF">2026-03-11T03:14:59Z</dcterms:modified>
  <cp:category/>
</cp:coreProperties>
</file>